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DGET\Desktop\DPAT VI\"/>
    </mc:Choice>
  </mc:AlternateContent>
  <bookViews>
    <workbookView minimized="1" xWindow="0" yWindow="0" windowWidth="20490" windowHeight="7650" firstSheet="2" activeTab="8"/>
  </bookViews>
  <sheets>
    <sheet name="IGF" sheetId="1" r:id="rId1"/>
    <sheet name="Revenue input" sheetId="11" r:id="rId2"/>
    <sheet name="DACF and mp" sheetId="2" r:id="rId3"/>
    <sheet name="revenue 2021" sheetId="12" r:id="rId4"/>
    <sheet name="DDF" sheetId="3" r:id="rId5"/>
    <sheet name="PWD" sheetId="6" r:id="rId6"/>
    <sheet name="GOG" sheetId="4" r:id="rId7"/>
    <sheet name="MAG" sheetId="13" r:id="rId8"/>
    <sheet name="COMPENSATION" sheetId="8" r:id="rId9"/>
    <sheet name="MDF" sheetId="15" r:id="rId10"/>
    <sheet name="Fee fixing" sheetId="16" r:id="rId11"/>
    <sheet name="ceilings" sheetId="17" r:id="rId12"/>
    <sheet name="Ceded Rev" sheetId="19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2" l="1"/>
  <c r="I16" i="12"/>
  <c r="E98" i="2" l="1"/>
  <c r="E94" i="2"/>
  <c r="E16" i="15" l="1"/>
  <c r="E9" i="15" l="1"/>
  <c r="E66" i="2" l="1"/>
  <c r="E137" i="1" l="1"/>
  <c r="E14" i="15" l="1"/>
  <c r="E44" i="2" l="1"/>
  <c r="E15" i="15"/>
  <c r="E47" i="2" l="1"/>
  <c r="E6" i="3" l="1"/>
  <c r="E5" i="3"/>
  <c r="E53" i="2" l="1"/>
  <c r="E34" i="2" l="1"/>
  <c r="E110" i="1" l="1"/>
  <c r="E38" i="1"/>
  <c r="E27" i="15" l="1"/>
  <c r="E26" i="15"/>
  <c r="E25" i="15"/>
  <c r="E19" i="6"/>
  <c r="E18" i="6"/>
  <c r="E17" i="6"/>
  <c r="E9" i="3" l="1"/>
  <c r="E76" i="2"/>
  <c r="E9" i="2"/>
  <c r="E112" i="1"/>
  <c r="E36" i="1"/>
  <c r="E30" i="1"/>
  <c r="E52" i="1"/>
  <c r="E51" i="1"/>
  <c r="E13" i="4" l="1"/>
  <c r="E83" i="2" l="1"/>
  <c r="H102" i="12" l="1"/>
  <c r="H101" i="12"/>
  <c r="H100" i="12"/>
  <c r="H99" i="12"/>
  <c r="H98" i="12"/>
  <c r="H97" i="12"/>
  <c r="H96" i="12"/>
  <c r="H88" i="12"/>
  <c r="H89" i="12"/>
  <c r="E23" i="15"/>
  <c r="E17" i="4"/>
  <c r="E7" i="3"/>
  <c r="E5" i="15" l="1"/>
  <c r="E28" i="12" l="1"/>
  <c r="I28" i="12"/>
  <c r="D28" i="12"/>
  <c r="C28" i="12"/>
  <c r="E19" i="12"/>
  <c r="D19" i="12"/>
  <c r="C19" i="12"/>
  <c r="E15" i="6" l="1"/>
  <c r="E46" i="4"/>
  <c r="E19" i="1"/>
  <c r="B11" i="17" l="1"/>
  <c r="E21" i="4" l="1"/>
  <c r="E22" i="4"/>
  <c r="E67" i="2" l="1"/>
  <c r="E22" i="2"/>
  <c r="E21" i="2"/>
  <c r="E63" i="2"/>
  <c r="E82" i="2"/>
  <c r="E16" i="2"/>
  <c r="E17" i="2"/>
  <c r="E19" i="2"/>
  <c r="E48" i="2"/>
  <c r="E15" i="2"/>
  <c r="E14" i="2"/>
  <c r="E84" i="2" l="1"/>
  <c r="E81" i="2"/>
  <c r="E73" i="2"/>
  <c r="E71" i="2"/>
  <c r="E69" i="2"/>
  <c r="E51" i="2"/>
  <c r="E43" i="2"/>
  <c r="E92" i="2"/>
  <c r="E37" i="2"/>
  <c r="E30" i="2" l="1"/>
  <c r="E93" i="2" l="1"/>
  <c r="E95" i="2"/>
  <c r="E90" i="2"/>
  <c r="E89" i="2"/>
  <c r="H89" i="2"/>
  <c r="E88" i="2"/>
  <c r="H88" i="2"/>
  <c r="E87" i="2"/>
  <c r="E86" i="2"/>
  <c r="H86" i="2"/>
  <c r="G40" i="1" l="1"/>
  <c r="H7" i="3" l="1"/>
  <c r="E57" i="4" l="1"/>
  <c r="E56" i="4"/>
  <c r="E55" i="4"/>
  <c r="E54" i="4"/>
  <c r="E53" i="4"/>
  <c r="E52" i="4"/>
  <c r="E51" i="4"/>
  <c r="E50" i="4"/>
  <c r="E49" i="4"/>
  <c r="E48" i="4"/>
  <c r="E47" i="4"/>
  <c r="E44" i="4"/>
  <c r="E43" i="4"/>
  <c r="H33" i="4" l="1"/>
  <c r="H32" i="4"/>
  <c r="H31" i="4"/>
  <c r="E31" i="4"/>
  <c r="E32" i="4"/>
  <c r="E33" i="4"/>
  <c r="E34" i="4"/>
  <c r="E35" i="4"/>
  <c r="E36" i="4"/>
  <c r="E37" i="4"/>
  <c r="E38" i="4"/>
  <c r="E39" i="4"/>
  <c r="E30" i="4"/>
  <c r="H30" i="4"/>
  <c r="H29" i="4"/>
  <c r="E29" i="4"/>
  <c r="E24" i="4"/>
  <c r="E92" i="1"/>
  <c r="E91" i="1"/>
  <c r="E90" i="1"/>
  <c r="E81" i="1" l="1"/>
  <c r="E80" i="1"/>
  <c r="E89" i="1"/>
  <c r="G89" i="1" s="1"/>
  <c r="E98" i="1"/>
  <c r="E107" i="1"/>
  <c r="E86" i="1" l="1"/>
  <c r="E103" i="1"/>
  <c r="E99" i="2"/>
  <c r="J14" i="12" l="1"/>
  <c r="E62" i="1"/>
  <c r="E12" i="2"/>
  <c r="E23" i="2"/>
  <c r="E26" i="2"/>
  <c r="E28" i="2"/>
  <c r="E29" i="2"/>
  <c r="E32" i="2"/>
  <c r="E33" i="2"/>
  <c r="E36" i="2"/>
  <c r="E38" i="2"/>
  <c r="E39" i="2"/>
  <c r="E40" i="2"/>
  <c r="E41" i="2"/>
  <c r="E52" i="2"/>
  <c r="E57" i="2"/>
  <c r="E58" i="2"/>
  <c r="E59" i="2"/>
  <c r="E62" i="2"/>
  <c r="E65" i="2"/>
  <c r="E68" i="2"/>
  <c r="E75" i="2"/>
  <c r="E77" i="2"/>
  <c r="E80" i="2"/>
  <c r="E10" i="2"/>
  <c r="E8" i="2"/>
  <c r="E7" i="2"/>
  <c r="E6" i="2"/>
  <c r="E5" i="2"/>
  <c r="E15" i="3"/>
  <c r="E14" i="3"/>
  <c r="E13" i="3"/>
  <c r="E10" i="3"/>
  <c r="F11" i="13"/>
  <c r="F12" i="13"/>
  <c r="F13" i="13"/>
  <c r="F14" i="13"/>
  <c r="F15" i="13"/>
  <c r="F17" i="13"/>
  <c r="F18" i="13"/>
  <c r="F19" i="13"/>
  <c r="F20" i="13"/>
  <c r="F21" i="13"/>
  <c r="F22" i="13"/>
  <c r="F23" i="13"/>
  <c r="F24" i="13"/>
  <c r="F25" i="13"/>
  <c r="F27" i="13"/>
  <c r="F28" i="13"/>
  <c r="F29" i="13"/>
  <c r="F10" i="13"/>
  <c r="F9" i="13"/>
  <c r="F8" i="13"/>
  <c r="F7" i="13"/>
  <c r="F6" i="13"/>
  <c r="F5" i="13"/>
  <c r="E34" i="15"/>
  <c r="E33" i="15"/>
  <c r="E32" i="15"/>
  <c r="E29" i="15"/>
  <c r="E24" i="15"/>
  <c r="E21" i="15"/>
  <c r="E20" i="15"/>
  <c r="E18" i="15"/>
  <c r="E13" i="15"/>
  <c r="E11" i="15"/>
  <c r="E10" i="15"/>
  <c r="E8" i="15"/>
  <c r="E7" i="15"/>
  <c r="E6" i="15"/>
  <c r="E96" i="2" l="1"/>
  <c r="F30" i="13"/>
  <c r="E35" i="15"/>
  <c r="G39" i="15" l="1"/>
  <c r="E9" i="6"/>
  <c r="E10" i="6"/>
  <c r="E11" i="6"/>
  <c r="E12" i="6"/>
  <c r="E13" i="6"/>
  <c r="E14" i="6"/>
  <c r="E16" i="6"/>
  <c r="E8" i="6"/>
  <c r="E20" i="6" s="1"/>
  <c r="E7" i="6"/>
  <c r="E6" i="6"/>
  <c r="E11" i="4" l="1"/>
  <c r="E12" i="4"/>
  <c r="H11" i="4"/>
  <c r="H12" i="4"/>
  <c r="H13" i="4"/>
  <c r="E10" i="4"/>
  <c r="H10" i="4"/>
  <c r="E9" i="4"/>
  <c r="H9" i="4"/>
  <c r="E129" i="1" l="1"/>
  <c r="E130" i="1"/>
  <c r="E132" i="1" l="1"/>
  <c r="E131" i="1"/>
  <c r="E128" i="1"/>
  <c r="E125" i="1"/>
  <c r="E123" i="1"/>
  <c r="E122" i="1"/>
  <c r="E121" i="1"/>
  <c r="E120" i="1"/>
  <c r="E116" i="1"/>
  <c r="E115" i="1"/>
  <c r="E113" i="1" l="1"/>
  <c r="E111" i="1"/>
  <c r="E109" i="1"/>
  <c r="E104" i="1"/>
  <c r="E102" i="1"/>
  <c r="E100" i="1"/>
  <c r="E99" i="1"/>
  <c r="E97" i="1"/>
  <c r="E96" i="1"/>
  <c r="E95" i="1"/>
  <c r="E94" i="1"/>
  <c r="E83" i="1" l="1"/>
  <c r="E74" i="1"/>
  <c r="E73" i="1"/>
  <c r="E76" i="1"/>
  <c r="E75" i="1"/>
  <c r="G75" i="1"/>
  <c r="E69" i="1"/>
  <c r="E68" i="1"/>
  <c r="E67" i="1"/>
  <c r="E63" i="1"/>
  <c r="E65" i="1"/>
  <c r="E16" i="3" l="1"/>
  <c r="E58" i="1"/>
  <c r="E19" i="3" l="1"/>
  <c r="E45" i="1"/>
  <c r="E44" i="1"/>
  <c r="E42" i="1" l="1"/>
  <c r="E39" i="1"/>
  <c r="E37" i="1"/>
  <c r="E35" i="1"/>
  <c r="E34" i="1"/>
  <c r="E33" i="1"/>
  <c r="E32" i="1"/>
  <c r="E31" i="1"/>
  <c r="E29" i="1"/>
  <c r="E28" i="1"/>
  <c r="E27" i="1"/>
  <c r="E25" i="1"/>
  <c r="E24" i="1"/>
  <c r="E23" i="1"/>
  <c r="E22" i="1"/>
  <c r="E21" i="1"/>
  <c r="E20" i="1"/>
  <c r="E18" i="1"/>
  <c r="E17" i="1"/>
  <c r="E16" i="1"/>
  <c r="E15" i="1"/>
  <c r="E14" i="1"/>
  <c r="E13" i="1"/>
  <c r="E134" i="1" s="1"/>
  <c r="E139" i="1" s="1"/>
  <c r="E78" i="1"/>
  <c r="E12" i="1"/>
  <c r="E11" i="1"/>
  <c r="E50" i="1"/>
  <c r="E10" i="1"/>
  <c r="J111" i="12"/>
  <c r="H110" i="12"/>
  <c r="H109" i="12"/>
  <c r="H108" i="12"/>
  <c r="H107" i="12"/>
  <c r="H106" i="12"/>
  <c r="J107" i="12"/>
  <c r="H46" i="12"/>
  <c r="H117" i="12" l="1"/>
  <c r="H111" i="12"/>
  <c r="H103" i="12"/>
  <c r="H95" i="12"/>
  <c r="H94" i="12"/>
  <c r="H93" i="12"/>
  <c r="H92" i="12"/>
  <c r="H91" i="12"/>
  <c r="H90" i="12"/>
  <c r="H82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F63" i="12"/>
  <c r="H63" i="12" s="1"/>
  <c r="H62" i="12"/>
  <c r="H61" i="12"/>
  <c r="H58" i="12"/>
  <c r="H57" i="12"/>
  <c r="F56" i="12"/>
  <c r="H56" i="12" s="1"/>
  <c r="H55" i="12"/>
  <c r="H54" i="12"/>
  <c r="H53" i="12"/>
  <c r="H52" i="12"/>
  <c r="H51" i="12"/>
  <c r="H50" i="12"/>
  <c r="F48" i="12"/>
  <c r="H48" i="12" s="1"/>
  <c r="H47" i="12"/>
  <c r="H43" i="12"/>
  <c r="H42" i="12"/>
  <c r="H41" i="12"/>
  <c r="H40" i="12"/>
  <c r="H39" i="12"/>
  <c r="H38" i="12"/>
  <c r="H37" i="12"/>
  <c r="H36" i="12"/>
  <c r="H32" i="12"/>
  <c r="H35" i="12"/>
  <c r="H31" i="12"/>
  <c r="H30" i="12"/>
  <c r="H25" i="12"/>
  <c r="H24" i="12"/>
  <c r="H23" i="12"/>
  <c r="H22" i="12"/>
  <c r="H21" i="12"/>
  <c r="I19" i="12"/>
  <c r="J7" i="12"/>
  <c r="I119" i="12" l="1"/>
  <c r="H28" i="12"/>
  <c r="H84" i="12"/>
  <c r="H104" i="12"/>
  <c r="H44" i="12"/>
  <c r="E9" i="1"/>
  <c r="E7" i="1"/>
  <c r="E6" i="1"/>
  <c r="J101" i="12" l="1"/>
  <c r="J94" i="12"/>
  <c r="E61" i="1"/>
  <c r="E60" i="1"/>
  <c r="E59" i="1"/>
  <c r="H166" i="8" l="1"/>
  <c r="D166" i="8"/>
  <c r="G165" i="8"/>
  <c r="G164" i="8"/>
  <c r="G163" i="8"/>
  <c r="G159" i="8"/>
  <c r="G158" i="8"/>
  <c r="G157" i="8"/>
  <c r="G156" i="8"/>
  <c r="G155" i="8"/>
  <c r="G154" i="8"/>
  <c r="G150" i="8"/>
  <c r="G149" i="8"/>
  <c r="G148" i="8"/>
  <c r="G147" i="8"/>
  <c r="G146" i="8"/>
  <c r="G143" i="8"/>
  <c r="G142" i="8"/>
  <c r="G138" i="8"/>
  <c r="G137" i="8"/>
  <c r="G136" i="8"/>
  <c r="G135" i="8"/>
  <c r="G134" i="8"/>
  <c r="G133" i="8"/>
  <c r="G130" i="8"/>
  <c r="G127" i="8"/>
  <c r="G124" i="8"/>
  <c r="G121" i="8"/>
  <c r="G120" i="8"/>
  <c r="G116" i="8"/>
  <c r="G115" i="8"/>
  <c r="G114" i="8"/>
  <c r="G113" i="8"/>
  <c r="G112" i="8"/>
  <c r="G111" i="8"/>
  <c r="G108" i="8"/>
  <c r="G105" i="8"/>
  <c r="G104" i="8"/>
  <c r="G103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2" i="8"/>
  <c r="G61" i="8"/>
  <c r="G57" i="8"/>
  <c r="G56" i="8"/>
  <c r="G55" i="8"/>
  <c r="G54" i="8"/>
  <c r="G51" i="8"/>
  <c r="G48" i="8"/>
  <c r="G43" i="8"/>
  <c r="G42" i="8"/>
  <c r="G39" i="8"/>
  <c r="G38" i="8"/>
  <c r="G32" i="8"/>
  <c r="G31" i="8"/>
  <c r="G28" i="8"/>
  <c r="G27" i="8"/>
  <c r="G23" i="8"/>
  <c r="G22" i="8"/>
  <c r="G21" i="8"/>
  <c r="G20" i="8"/>
  <c r="G19" i="8"/>
  <c r="G16" i="8"/>
  <c r="G15" i="8"/>
  <c r="G12" i="8"/>
  <c r="G11" i="8"/>
  <c r="G10" i="8"/>
  <c r="G166" i="8" l="1"/>
  <c r="J28" i="12"/>
  <c r="H118" i="12"/>
  <c r="I120" i="12" s="1"/>
  <c r="K117" i="12" l="1"/>
  <c r="K122" i="12" s="1"/>
  <c r="K23" i="12"/>
</calcChain>
</file>

<file path=xl/sharedStrings.xml><?xml version="1.0" encoding="utf-8"?>
<sst xmlns="http://schemas.openxmlformats.org/spreadsheetml/2006/main" count="3052" uniqueCount="1601">
  <si>
    <t>EXPENDITURE</t>
  </si>
  <si>
    <t>BUDGET LINES</t>
  </si>
  <si>
    <t>CODES</t>
  </si>
  <si>
    <t>DACF</t>
  </si>
  <si>
    <t>PWD</t>
  </si>
  <si>
    <t>TOTAL</t>
  </si>
  <si>
    <t>JUSTIFICATION</t>
  </si>
  <si>
    <t>SUB-PROGRAMME : SP1.1  General Administration</t>
  </si>
  <si>
    <t>Established Posts (GOG Paid Salaries)</t>
  </si>
  <si>
    <t>To pay for workers' compensation by Government</t>
  </si>
  <si>
    <t>Special Allowance/ Honorarium</t>
  </si>
  <si>
    <t>Transfer Grant</t>
  </si>
  <si>
    <t>To cater for Non-availability &amp; grants</t>
  </si>
  <si>
    <t>Overtime Allowance</t>
  </si>
  <si>
    <t>For watchmen &amp; cleaners</t>
  </si>
  <si>
    <t>To pay for revenue consultants &amp; commission collectors</t>
  </si>
  <si>
    <t>Support to Education</t>
  </si>
  <si>
    <t>Support to brilliant but needy students</t>
  </si>
  <si>
    <t>Land Compensation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</si>
  <si>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</si>
  <si>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</si>
  <si>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</si>
  <si>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</si>
  <si>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</si>
  <si>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</si>
  <si>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</si>
  <si>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Water projects</t>
  </si>
  <si>
    <t>For payment of Safe Water project and rehabilitation of boreholes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</si>
  <si>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</si>
  <si>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</si>
  <si>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</si>
  <si>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</si>
  <si>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</si>
  <si>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</si>
  <si>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</si>
  <si>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</si>
  <si>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</si>
  <si>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Telecom charges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</si>
  <si>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</si>
  <si>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</si>
  <si>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</si>
  <si>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</si>
  <si>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</si>
  <si>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</si>
  <si>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</si>
  <si>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</si>
  <si>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</si>
  <si>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</si>
  <si>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Rental of other Transport</t>
  </si>
  <si>
    <t>To pay for rent of vehicles for official travels</t>
  </si>
  <si>
    <t>Rental of Towing Vehicle</t>
  </si>
  <si>
    <t>To rent lowbed for heavy equipment</t>
  </si>
  <si>
    <t>Foreign travel-per diem</t>
  </si>
  <si>
    <t>For official foreign travels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</si>
  <si>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</si>
  <si>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</si>
  <si>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</si>
  <si>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</si>
  <si>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</si>
  <si>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</si>
  <si>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</si>
  <si>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</si>
  <si>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</si>
  <si>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</si>
  <si>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Repairs of street light and Purchase  of  poles   to communities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</si>
  <si>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</si>
  <si>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</si>
  <si>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</si>
  <si>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</si>
  <si>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</si>
  <si>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</si>
  <si>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</si>
  <si>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Support for Town/Area Councils (2%)</t>
  </si>
  <si>
    <t>To motivate and encourage staff to stay and work</t>
  </si>
  <si>
    <t>Furnishing of Office Accommodation</t>
  </si>
  <si>
    <t>Contingency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</si>
  <si>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</si>
  <si>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</si>
  <si>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</si>
  <si>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</si>
  <si>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SUB-PROGRAMME :SP1.4 Planning, Budgeting, Monitoring and Evaluation</t>
  </si>
  <si>
    <t>Implementation of revenue mobilization  improvement action plan</t>
  </si>
  <si>
    <t xml:space="preserve">To cater for the implementation of RIA plan in order to  improve IGF performance </t>
  </si>
  <si>
    <t>SP1.5  Legislative Oversights</t>
  </si>
  <si>
    <t>Meetings/Conference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</si>
  <si>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</si>
  <si>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</si>
  <si>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</si>
  <si>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</si>
  <si>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</si>
  <si>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</si>
  <si>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 xml:space="preserve">SUB-PROGRAMME : SP1.2: Finance </t>
  </si>
  <si>
    <t>Local travel cost</t>
  </si>
  <si>
    <t>Value Books</t>
  </si>
  <si>
    <t>To pay for the GCR, &amp; other materials</t>
  </si>
  <si>
    <t>Clothing &amp; Uniforms</t>
  </si>
  <si>
    <t>To pay for the uniforms for City Guards &amp; Revenue Collectors</t>
  </si>
  <si>
    <t>PROGRAMME : INFRASTRUCTURE DELIVERY AND MANAGEMENT</t>
  </si>
  <si>
    <t>SUB-PROGRAMME : SP2.1  Urban Roads and Transport services</t>
  </si>
  <si>
    <t>Provision for vehicle insurance cover</t>
  </si>
  <si>
    <t>To pay for insurance cover of the official vehicles</t>
  </si>
  <si>
    <t>Maint of Equipment</t>
  </si>
  <si>
    <t>Maintenance of Official Vehicles</t>
  </si>
  <si>
    <t>Repairs &amp; servicing of official vehicles</t>
  </si>
  <si>
    <t>SP2.2 Spatial planning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</si>
  <si>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</si>
  <si>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</si>
  <si>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</si>
  <si>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</si>
  <si>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</si>
  <si>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</si>
  <si>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SUB-PROGRAMME : SP2.3 Public Works, Rural Housing and Water Management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</si>
  <si>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</si>
  <si>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</si>
  <si>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</si>
  <si>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</si>
  <si>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To provide uninterrupted flow of water to the toilet and thereby enhance sanitation at the Centre</t>
  </si>
  <si>
    <t>Rehabilitation of boreholes</t>
  </si>
  <si>
    <t>PROGRAMME : SOCIAL SERVICES DELIVERY</t>
  </si>
  <si>
    <t>SUB-PROGRAMME : SP2.1 Education, youth &amp; sports and Library services</t>
  </si>
  <si>
    <t>Bekwai SHS Science Block Rehab.</t>
  </si>
  <si>
    <t xml:space="preserve">Construction of 1-No Kitchen &amp; Dinning Hall at BISEC </t>
  </si>
  <si>
    <t>To promote hygenic eating environment</t>
  </si>
  <si>
    <t>Furnishing of Bekwai SHS Science Lab</t>
  </si>
  <si>
    <t>To make complete of the facility</t>
  </si>
  <si>
    <t>To eliminate open defeacation</t>
  </si>
  <si>
    <t>To support malaria control program in the Municipality</t>
  </si>
  <si>
    <t>SP2.3 Environmental Health and sanitation Services</t>
  </si>
  <si>
    <t>Contract with ZOOMLION</t>
  </si>
  <si>
    <t>To be deducted  at source for Zoomlion activities (SIP, Fumigation etc)</t>
  </si>
  <si>
    <t>Procurement of 2 No. refuse containers and sanitary tools</t>
  </si>
  <si>
    <t>To prevent spill overs</t>
  </si>
  <si>
    <t>Solid and Liquid Waste Management</t>
  </si>
  <si>
    <t xml:space="preserve"> SUB-PROGRAMMESP3.3 Social Welfare and Community Services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</si>
  <si>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</si>
  <si>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</si>
  <si>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</si>
  <si>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</si>
  <si>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DFMC's meetings, GFDO's meetings/conferences/workshops/celebrations</t>
  </si>
  <si>
    <t>To cater for PWDs medical expenses.</t>
  </si>
  <si>
    <t>To aid the mobility of PWDs</t>
  </si>
  <si>
    <t>To support PWDs educational expenses</t>
  </si>
  <si>
    <t>To cater for PWDs who want to learn a skill/vocation</t>
  </si>
  <si>
    <t>PROGRAMME: P4.  ECONOMIC DEVELOPMENT</t>
  </si>
  <si>
    <t>Agricultural Services and Management</t>
  </si>
  <si>
    <t>Utilities (Electricity)</t>
  </si>
  <si>
    <t>To pay for electricity bills</t>
  </si>
  <si>
    <t>Utilities (Water)</t>
  </si>
  <si>
    <t>To procure office equipment</t>
  </si>
  <si>
    <t>To repair the office building</t>
  </si>
  <si>
    <t>Running cost of vehicle</t>
  </si>
  <si>
    <t>For purchase of fuel</t>
  </si>
  <si>
    <t>To purchase office materials</t>
  </si>
  <si>
    <t>To pay for hotel bills</t>
  </si>
  <si>
    <t>To cater for out of station allowance</t>
  </si>
  <si>
    <t>To pay for overtime allowance of the security</t>
  </si>
  <si>
    <t>Planting for food, jobs, investments</t>
  </si>
  <si>
    <t>To pay consultancy fee in the development for proposals,raising of seedlings, Public Education etc</t>
  </si>
  <si>
    <t xml:space="preserve"> PERD activities</t>
  </si>
  <si>
    <t>One district One factory</t>
  </si>
  <si>
    <t>To facilitate the establishment of factories in the Municipality</t>
  </si>
  <si>
    <t>SUB-PROGRAMME : SP4.2  Trade, Industry and Tourism Services</t>
  </si>
  <si>
    <t>Technology &amp; quality improvement training</t>
  </si>
  <si>
    <t>To help expand, create jobs and reduce poverty</t>
  </si>
  <si>
    <t>PROGRAMME: P4.  ENVIRONMENTAL MANAGEMENT</t>
  </si>
  <si>
    <t>SP5.1 Disaster Prevention and Management</t>
  </si>
  <si>
    <t>Total</t>
  </si>
  <si>
    <t>MMDA :BIBIANI/ANHWIASO/BEKWAI MUNICIPAL ASSEMBLY</t>
  </si>
  <si>
    <t>Department: CENTRAL ADMINISTRATION</t>
  </si>
  <si>
    <t>COST CENTRE :  0405</t>
  </si>
  <si>
    <t>PROGRAMME :       MANAGEMENT AND ADMINISTRATION</t>
  </si>
  <si>
    <t xml:space="preserve">Breakdown of Salaries of Staff </t>
  </si>
  <si>
    <t>SN</t>
  </si>
  <si>
    <t>Name</t>
  </si>
  <si>
    <t xml:space="preserve">Position </t>
  </si>
  <si>
    <t>Number at Post</t>
  </si>
  <si>
    <t>Grade</t>
  </si>
  <si>
    <t xml:space="preserve">SSSS Step </t>
  </si>
  <si>
    <t xml:space="preserve">Monthly Salary  </t>
  </si>
  <si>
    <t>Annual Salary</t>
  </si>
  <si>
    <t>ADMINISTRATIVE CLASS</t>
  </si>
  <si>
    <t>Abdul Rahman S.M</t>
  </si>
  <si>
    <t>Deputy Director</t>
  </si>
  <si>
    <t>Placid Kannae</t>
  </si>
  <si>
    <t>Assist. Director I</t>
  </si>
  <si>
    <t>Ayamga Percy Atukiya</t>
  </si>
  <si>
    <t>Assist. Director II A</t>
  </si>
  <si>
    <t>EXECUTIVE CLASS</t>
  </si>
  <si>
    <t>Eunice Antwi</t>
  </si>
  <si>
    <t>Senior Records Assistant</t>
  </si>
  <si>
    <t>Stephen Kow Gyan</t>
  </si>
  <si>
    <t>Prin. Exec. Officer</t>
  </si>
  <si>
    <t>SECRETARIAL CLASS</t>
  </si>
  <si>
    <t>Mabel Sarfo</t>
  </si>
  <si>
    <t>Private Secretary</t>
  </si>
  <si>
    <t>Eric Appiah</t>
  </si>
  <si>
    <t>Typist Grade I</t>
  </si>
  <si>
    <t>Tieku Augustina</t>
  </si>
  <si>
    <t>Stenographer Grade I</t>
  </si>
  <si>
    <t>Mayfred Nyame</t>
  </si>
  <si>
    <t>Stenographer Secretary</t>
  </si>
  <si>
    <t>Linda Opoku</t>
  </si>
  <si>
    <t>Vida Duah</t>
  </si>
  <si>
    <t>Stenographer Grade II</t>
  </si>
  <si>
    <t>PLANNING CLASS</t>
  </si>
  <si>
    <t>Aggrey Louis</t>
  </si>
  <si>
    <t>Dev'pt Planning Off.</t>
  </si>
  <si>
    <t>Yankson  Ernest</t>
  </si>
  <si>
    <t>AUDIT CLASS</t>
  </si>
  <si>
    <t>Samuel Ekow Benyarku</t>
  </si>
  <si>
    <t>Principal Internal Auditor</t>
  </si>
  <si>
    <t>Emmanuel Tweneboa-Koduah</t>
  </si>
  <si>
    <t>Asst. Internal Auditor</t>
  </si>
  <si>
    <t>STATISTICS</t>
  </si>
  <si>
    <t>Victor Buateng</t>
  </si>
  <si>
    <t>Assistant Statistician</t>
  </si>
  <si>
    <t>RADIO OPERATORS</t>
  </si>
  <si>
    <t>Seth Asamoah</t>
  </si>
  <si>
    <t>SNR Radio operator</t>
  </si>
  <si>
    <t>Paul Sarfo Adjei</t>
  </si>
  <si>
    <t xml:space="preserve"> Radio operator</t>
  </si>
  <si>
    <t>PROCUREMENT /SUPPLY</t>
  </si>
  <si>
    <t>Simons Amoah Mintah</t>
  </si>
  <si>
    <t>Principal Storekeeper</t>
  </si>
  <si>
    <t>Bernard Tetteh</t>
  </si>
  <si>
    <t>Procurement Assistant</t>
  </si>
  <si>
    <t>Patrick Kwofie</t>
  </si>
  <si>
    <t>Assistant Procurement Officer</t>
  </si>
  <si>
    <t>Adu Yeboah Danquah</t>
  </si>
  <si>
    <t>HUMAN RESOURCE</t>
  </si>
  <si>
    <t>Gifty Naa Okailey Annan</t>
  </si>
  <si>
    <t>Human Resource Mg.</t>
  </si>
  <si>
    <t>INFORMATION TECHNOLOGY</t>
  </si>
  <si>
    <t>Bentum Kojo Emmanuel</t>
  </si>
  <si>
    <t>Assist. Programmer</t>
  </si>
  <si>
    <t xml:space="preserve">REVENUE </t>
  </si>
  <si>
    <t>Isaac K. Banson</t>
  </si>
  <si>
    <t>Principal  Revenue Supt.</t>
  </si>
  <si>
    <t>Bertha Hedidor</t>
  </si>
  <si>
    <t>Revenue Inspector</t>
  </si>
  <si>
    <t>Owoo Stephen</t>
  </si>
  <si>
    <t>Revenue Collector</t>
  </si>
  <si>
    <t>Monica  Oppong</t>
  </si>
  <si>
    <t>Peter Subre</t>
  </si>
  <si>
    <t>BUDGET CLASS</t>
  </si>
  <si>
    <t>Stephen Ackaah</t>
  </si>
  <si>
    <t>Snr. Budget Analyst</t>
  </si>
  <si>
    <t>Dorothy Akosua Asamoah</t>
  </si>
  <si>
    <t>Budget Analyst</t>
  </si>
  <si>
    <t>ENVIRONMENTAL HEALTH</t>
  </si>
  <si>
    <t>Adjei Bediako</t>
  </si>
  <si>
    <t>Assist. Chief Env.Health Asst</t>
  </si>
  <si>
    <t>Frimpong Attah Junior</t>
  </si>
  <si>
    <t>Assist. Chief Env.Health Off.</t>
  </si>
  <si>
    <t>Dilys Turkson</t>
  </si>
  <si>
    <t>Asst. Chief Envirn. Health Assist.</t>
  </si>
  <si>
    <t>Attah Gyamfi Ebenezer</t>
  </si>
  <si>
    <t>Anyidoho Cate</t>
  </si>
  <si>
    <t>Snr. Env. Health  Assistant</t>
  </si>
  <si>
    <t>Adom Richard</t>
  </si>
  <si>
    <t>Forster Fordegbeawu</t>
  </si>
  <si>
    <t>Danso Stephen</t>
  </si>
  <si>
    <t>Env. Health  Assistant</t>
  </si>
  <si>
    <t>Robert Mensah Opuni</t>
  </si>
  <si>
    <t>Abubakari Razak</t>
  </si>
  <si>
    <t>Frimpomaa Emilia</t>
  </si>
  <si>
    <t>Serwaa Mary</t>
  </si>
  <si>
    <t>Samuel Yaw Adom</t>
  </si>
  <si>
    <t>Ch. Env. Health Officer</t>
  </si>
  <si>
    <t>Bernice Gadagoe</t>
  </si>
  <si>
    <t>Ast. Ch. Env. Health Assistant</t>
  </si>
  <si>
    <t>Peace A. Avokliyah</t>
  </si>
  <si>
    <t>Labourer</t>
  </si>
  <si>
    <t>Daniel Adom</t>
  </si>
  <si>
    <t>Snr. Env. Health Assistant</t>
  </si>
  <si>
    <t>AUXILLARY CLASS</t>
  </si>
  <si>
    <t>Amadi John</t>
  </si>
  <si>
    <t>Yard Foreman</t>
  </si>
  <si>
    <t>Samuel Gyasi</t>
  </si>
  <si>
    <t>Ackah Samuel</t>
  </si>
  <si>
    <t xml:space="preserve">Bediako Kwame </t>
  </si>
  <si>
    <t xml:space="preserve">Osei Kwame </t>
  </si>
  <si>
    <t>Karim Salifu</t>
  </si>
  <si>
    <t>Roland Nsiah</t>
  </si>
  <si>
    <t>Scavenger</t>
  </si>
  <si>
    <t>Derry Yinyah</t>
  </si>
  <si>
    <t>Con. San. Ref. Scaveng</t>
  </si>
  <si>
    <t>Bawa  Ama</t>
  </si>
  <si>
    <t>Sanitary Foreman</t>
  </si>
  <si>
    <t>Kwasi Kumi</t>
  </si>
  <si>
    <t>Scavenger Headman</t>
  </si>
  <si>
    <t>Charles  Bangouluri</t>
  </si>
  <si>
    <t>Headman Labourer</t>
  </si>
  <si>
    <t>Tmothy Papunaa</t>
  </si>
  <si>
    <t>Chief Conservancy Headman</t>
  </si>
  <si>
    <t>Adjei Elizabeth</t>
  </si>
  <si>
    <t>Sanitary Labourer</t>
  </si>
  <si>
    <t>Anthony Kodan</t>
  </si>
  <si>
    <t>Watchman /Headman</t>
  </si>
  <si>
    <t>Augustine  Azeko</t>
  </si>
  <si>
    <t>Watchman</t>
  </si>
  <si>
    <t>Samuel Kwabena</t>
  </si>
  <si>
    <t>Transport</t>
  </si>
  <si>
    <t>AGRICULTURE</t>
  </si>
  <si>
    <t>Kofi R. Nyantakyi</t>
  </si>
  <si>
    <t>Senior Agric. Officer</t>
  </si>
  <si>
    <t>Owusu-Dome Francis</t>
  </si>
  <si>
    <t>Asst. Director</t>
  </si>
  <si>
    <t>Edith Gorman</t>
  </si>
  <si>
    <t>Agric. Officer</t>
  </si>
  <si>
    <t>RADIO OPERATOR</t>
  </si>
  <si>
    <t>Pamela  Mill</t>
  </si>
  <si>
    <t>Assist.Chief Radio Surveyor</t>
  </si>
  <si>
    <t xml:space="preserve">TECHNICAL </t>
  </si>
  <si>
    <t>E. J Kwofie</t>
  </si>
  <si>
    <t>Senior Technical Assistant</t>
  </si>
  <si>
    <t>Samuel Frimpong</t>
  </si>
  <si>
    <t>Chief Techn.Officer</t>
  </si>
  <si>
    <t>Twumasi Mensah</t>
  </si>
  <si>
    <t>Chief Tech. Officer</t>
  </si>
  <si>
    <t>Tawia Bernard</t>
  </si>
  <si>
    <t>Chief Technical Officer</t>
  </si>
  <si>
    <t>Ofori Atta  George</t>
  </si>
  <si>
    <t>Senior Production Officer</t>
  </si>
  <si>
    <t>Othylia C. Awude</t>
  </si>
  <si>
    <t>DRIVER</t>
  </si>
  <si>
    <t>Abraham Beyeseh</t>
  </si>
  <si>
    <t>Yard foreman</t>
  </si>
  <si>
    <t>Joseph Cudjoe</t>
  </si>
  <si>
    <t>Driver Grade  I</t>
  </si>
  <si>
    <t>Sarah Boateng</t>
  </si>
  <si>
    <t>TELEPHONIST/RECEPTIONIST</t>
  </si>
  <si>
    <t>Appiah Philomina</t>
  </si>
  <si>
    <t>Receptionist/Telephonist</t>
  </si>
  <si>
    <t>SECURITY</t>
  </si>
  <si>
    <t>Kofi Anthony</t>
  </si>
  <si>
    <t>Night Watchman</t>
  </si>
  <si>
    <t>SOCIAL WELFARE</t>
  </si>
  <si>
    <t>Solomon Ofosu Addae</t>
  </si>
  <si>
    <t>Snr. Social Dev't Officer</t>
  </si>
  <si>
    <t>Mavis Osei</t>
  </si>
  <si>
    <t>Snr. Social Dev't Assist</t>
  </si>
  <si>
    <t>Nathan Amoyaw Asamoah</t>
  </si>
  <si>
    <t>Abrafi Charlotte</t>
  </si>
  <si>
    <t>Comm. Dev't Officer</t>
  </si>
  <si>
    <t>Barbara Britwum</t>
  </si>
  <si>
    <t>Social Dev't Assistant</t>
  </si>
  <si>
    <t>Adam Iddrisu</t>
  </si>
  <si>
    <t>Prin.  Comm. Dev'pt Officer</t>
  </si>
  <si>
    <t>WORKS</t>
  </si>
  <si>
    <t>TECHNICAL CLASS</t>
  </si>
  <si>
    <t>Javan Kofi Nyan</t>
  </si>
  <si>
    <t>Assistant Q. S.</t>
  </si>
  <si>
    <t>Ebenezer  Asante</t>
  </si>
  <si>
    <t>Asst. Engineer</t>
  </si>
  <si>
    <t>ENGINEERING CLASS</t>
  </si>
  <si>
    <t>Elvis k.Yeboah</t>
  </si>
  <si>
    <t>Engineer</t>
  </si>
  <si>
    <t>Richard  Manu</t>
  </si>
  <si>
    <t>Benful Johnson</t>
  </si>
  <si>
    <t>Senior Technician Engineer</t>
  </si>
  <si>
    <t>Henry Amissah</t>
  </si>
  <si>
    <t>Asst. Chief Tech. Engineer</t>
  </si>
  <si>
    <t>Emmanuel Affi</t>
  </si>
  <si>
    <t>PHYSICAL PLANNING</t>
  </si>
  <si>
    <t>Nana Kusi Nsiah</t>
  </si>
  <si>
    <t>Snr. Town Planning Officer.</t>
  </si>
  <si>
    <t>Gabianu Mathias</t>
  </si>
  <si>
    <t xml:space="preserve">Senior Technical Officer </t>
  </si>
  <si>
    <t>Doudu Charles</t>
  </si>
  <si>
    <t>Technical Officer Grade I</t>
  </si>
  <si>
    <t>Regina Asamoah</t>
  </si>
  <si>
    <t>Theophilous  Mensah</t>
  </si>
  <si>
    <t>Technical Assistant</t>
  </si>
  <si>
    <t>Joseph Ayambire</t>
  </si>
  <si>
    <t>Maxwell Aberinga</t>
  </si>
  <si>
    <t>TRADE AND INDUSTRY</t>
  </si>
  <si>
    <t>Bernard Agyemang Duah</t>
  </si>
  <si>
    <t>Assistant Trainer Motivator /Business Advisor</t>
  </si>
  <si>
    <t>Solomom Osei Yaw</t>
  </si>
  <si>
    <t>Senior Driver</t>
  </si>
  <si>
    <t>Isaac Bainin</t>
  </si>
  <si>
    <t>Director Manager</t>
  </si>
  <si>
    <t>FREQUENCY</t>
  </si>
  <si>
    <t>RATES</t>
  </si>
  <si>
    <t>ITEM DESCRIPTION</t>
  </si>
  <si>
    <t>GH¢</t>
  </si>
  <si>
    <r>
      <rPr>
        <b/>
        <sz val="11"/>
        <rFont val="Arial"/>
        <family val="2"/>
      </rPr>
      <t>BASIC RATES</t>
    </r>
    <r>
      <rPr>
        <sz val="11"/>
        <rFont val="Arial"/>
        <family val="2"/>
      </rPr>
      <t xml:space="preserve"> -  A minimum amount chargeable on all residents in the district, 18 years and above </t>
    </r>
  </si>
  <si>
    <t xml:space="preserve"> PROPERTY RATE </t>
  </si>
  <si>
    <t>Mining Companies</t>
  </si>
  <si>
    <t>CAT-A (eg. Mensein)</t>
  </si>
  <si>
    <t>CAT-B (eg. Chorano)            RV. 6,250</t>
  </si>
  <si>
    <t>CAT-C (eg. GBC)</t>
  </si>
  <si>
    <t xml:space="preserve">Other Companies </t>
  </si>
  <si>
    <t xml:space="preserve">CAT A (eg. ECG)                </t>
  </si>
  <si>
    <t>CAT-B (eg. )</t>
  </si>
  <si>
    <t xml:space="preserve"> Residential buildings</t>
  </si>
  <si>
    <t>Commercial building</t>
  </si>
  <si>
    <t>A-500, B-400, C-300</t>
  </si>
  <si>
    <t xml:space="preserve"> Private Schools </t>
  </si>
  <si>
    <t> A-200  B-100  C-50</t>
  </si>
  <si>
    <t>A. Residential / Commercial building</t>
  </si>
  <si>
    <t>Confernce Hall / Other Recreational Centers</t>
  </si>
  <si>
    <t xml:space="preserve"> UNASSESED PROPERTY</t>
  </si>
  <si>
    <t>Mission Houses</t>
  </si>
  <si>
    <t xml:space="preserve">A-100.00, B-50.00 </t>
  </si>
  <si>
    <r>
      <t xml:space="preserve"> </t>
    </r>
    <r>
      <rPr>
        <b/>
        <sz val="11"/>
        <color indexed="8"/>
        <rFont val="Times New Roman"/>
        <family val="1"/>
      </rPr>
      <t>UNASSESSED PROPERTY RATE- ESTATE BIBIANI</t>
    </r>
  </si>
  <si>
    <t>RESIDENTIAL HOUSING</t>
  </si>
  <si>
    <t>A.1 room    B. 2 rooms (chamber and hall)  C.2 rooms separate</t>
  </si>
  <si>
    <t xml:space="preserve">A-10.00 B-15.00    </t>
  </si>
  <si>
    <t>C-20.00</t>
  </si>
  <si>
    <t>D-.3-5 rooms    E-.6-8 rooms   F- .9 rooms &amp; above</t>
  </si>
  <si>
    <t>D-30.00 E-40.00 F-50.00</t>
  </si>
  <si>
    <r>
      <t>1</t>
    </r>
    <r>
      <rPr>
        <vertAlign val="superscript"/>
        <sz val="11"/>
        <rFont val="Times New Roman"/>
        <family val="1"/>
      </rPr>
      <t>st</t>
    </r>
    <r>
      <rPr>
        <sz val="11"/>
        <rFont val="Times New Roman"/>
        <family val="1"/>
      </rPr>
      <t xml:space="preserve"> Class Residential buildings-4 storey 3 storey. 2 storey 1 storey</t>
    </r>
  </si>
  <si>
    <t>A-150, B-120, C-100, D-50</t>
  </si>
  <si>
    <t>MIXED USE</t>
  </si>
  <si>
    <t>A-3 Rooms       B-4 Rooms  C-5 Rooms</t>
  </si>
  <si>
    <t xml:space="preserve">A=40.00   B=50.00 </t>
  </si>
  <si>
    <t>A-40.00   B-50.00 C-60.00</t>
  </si>
  <si>
    <t>D-6 Rooms   E-7 Rooms  F-8 Rooms</t>
  </si>
  <si>
    <t xml:space="preserve">D-70.00 E-80.00 </t>
  </si>
  <si>
    <t>G-13 Rooms   H-22 Rooms</t>
  </si>
  <si>
    <t>G-140.00  H-230.00</t>
  </si>
  <si>
    <t>Temporary Structures Wooden (E.g. Kiosk, shed, etc. )</t>
  </si>
  <si>
    <t>a. Small (4 x 4) FT</t>
  </si>
  <si>
    <t xml:space="preserve"> A=20.00   B= 15.00  C=10</t>
  </si>
  <si>
    <t>b. Medium (6 x6) FT</t>
  </si>
  <si>
    <t xml:space="preserve"> A=30.00  B= 25.00  C=20</t>
  </si>
  <si>
    <t>c. Large (6 x6 to 6 x10) FT</t>
  </si>
  <si>
    <t xml:space="preserve"> A=50.00  B= 40.00  C=30.00</t>
  </si>
  <si>
    <t>d. Extra-large (10 x 12) FT and above</t>
  </si>
  <si>
    <t xml:space="preserve"> A=70.00  B= 60.00  C=50.00</t>
  </si>
  <si>
    <t>Temporary Structures Container (E.g. Kiosk, shed, etc.)</t>
  </si>
  <si>
    <t xml:space="preserve"> A=30.00  B= 20.00  C=10.00</t>
  </si>
  <si>
    <t xml:space="preserve"> A=50.00  B= 40.00  C=30</t>
  </si>
  <si>
    <t xml:space="preserve"> A=90.00  B= 80.00  C=70.00</t>
  </si>
  <si>
    <t>BUILDING PERMIT:</t>
  </si>
  <si>
    <t>a. Temporary Structures  Building Permit Jacket</t>
  </si>
  <si>
    <t>b. Environmental Fee</t>
  </si>
  <si>
    <t>SUBMISSION FEE</t>
  </si>
  <si>
    <t>a)  Residential</t>
  </si>
  <si>
    <t xml:space="preserve">b)  Civic and Culture </t>
  </si>
  <si>
    <t>c)  Recreational</t>
  </si>
  <si>
    <t xml:space="preserve">d)  Agricultural </t>
  </si>
  <si>
    <t>e)  Educational</t>
  </si>
  <si>
    <t xml:space="preserve">f)  Commercial </t>
  </si>
  <si>
    <t xml:space="preserve">g)  Utility </t>
  </si>
  <si>
    <t>h)  Warehouse/industrial</t>
  </si>
  <si>
    <t>Permit Fees - Temporary Structure (E.g. Kiosk)</t>
  </si>
  <si>
    <t xml:space="preserve">   a. New Containers</t>
  </si>
  <si>
    <t xml:space="preserve">   b. Renewal</t>
  </si>
  <si>
    <t>c. New Wooden Kiosk</t>
  </si>
  <si>
    <t xml:space="preserve">   d. Renewal</t>
  </si>
  <si>
    <r>
      <t xml:space="preserve"> </t>
    </r>
    <r>
      <rPr>
        <b/>
        <sz val="11"/>
        <rFont val="Times New Roman"/>
        <family val="1"/>
      </rPr>
      <t>Permit Fees - Residential</t>
    </r>
  </si>
  <si>
    <t xml:space="preserve">   a. First three rooms</t>
  </si>
  <si>
    <t xml:space="preserve">   b. Any additional room</t>
  </si>
  <si>
    <t xml:space="preserve">c)  Toilet/Bath </t>
  </si>
  <si>
    <t>d)  Kitchen</t>
  </si>
  <si>
    <t>e)  Garage</t>
  </si>
  <si>
    <t>f)  Hall and dining</t>
  </si>
  <si>
    <t>FENCE WALL</t>
  </si>
  <si>
    <t xml:space="preserve">b)  Commerial and other uses </t>
  </si>
  <si>
    <t>STOREY BUILDING RESIDENTIAL PERMIT</t>
  </si>
  <si>
    <t xml:space="preserve">   a. Two storey</t>
  </si>
  <si>
    <t>A= 400.00    B= 300.00</t>
  </si>
  <si>
    <t xml:space="preserve">   b. Three Storey</t>
  </si>
  <si>
    <t>A= 500.00    B= 400.00</t>
  </si>
  <si>
    <t xml:space="preserve">   c. Four and above</t>
  </si>
  <si>
    <t>A= 600.00    B= 500.00</t>
  </si>
  <si>
    <t xml:space="preserve"> BUILDING PERMIT JACKET</t>
  </si>
  <si>
    <t xml:space="preserve">    a. Residential</t>
  </si>
  <si>
    <t>A= 50.00   B= 40.00</t>
  </si>
  <si>
    <t xml:space="preserve">    b. Commercial</t>
  </si>
  <si>
    <t>A=100.00  B= 70.00</t>
  </si>
  <si>
    <t xml:space="preserve">    c. Industrial</t>
  </si>
  <si>
    <t>A=150.00  B= 100.00</t>
  </si>
  <si>
    <t>COMMERCIAL PERMIT:</t>
  </si>
  <si>
    <t xml:space="preserve"> HOTELS</t>
  </si>
  <si>
    <t xml:space="preserve">   a. Small</t>
  </si>
  <si>
    <t xml:space="preserve">   b. Medium</t>
  </si>
  <si>
    <t xml:space="preserve">   c. Large </t>
  </si>
  <si>
    <t xml:space="preserve">   d. One storey </t>
  </si>
  <si>
    <t xml:space="preserve">   e. Two storey (small)</t>
  </si>
  <si>
    <t xml:space="preserve">         ,,         ,,        (medium)</t>
  </si>
  <si>
    <t xml:space="preserve">   f. Three storey </t>
  </si>
  <si>
    <t xml:space="preserve">   g. Four storey &amp; above</t>
  </si>
  <si>
    <t>GUEST HOUSE</t>
  </si>
  <si>
    <t>Above 8 Rooms</t>
  </si>
  <si>
    <t>Below 8 Rooms</t>
  </si>
  <si>
    <t>OTHER COMMERCIAL DEVELOPMENT</t>
  </si>
  <si>
    <t xml:space="preserve">a)  Small </t>
  </si>
  <si>
    <t>b)  Medium</t>
  </si>
  <si>
    <t>c)  Large</t>
  </si>
  <si>
    <t>PRIVATE EDUCATIONAL INSTITUTIONS</t>
  </si>
  <si>
    <t>a. KG - Primary six</t>
  </si>
  <si>
    <t>b. Primay six - JHS</t>
  </si>
  <si>
    <t xml:space="preserve">c. JHS </t>
  </si>
  <si>
    <t>d.  Driving School</t>
  </si>
  <si>
    <t xml:space="preserve">e.  Tertiary </t>
  </si>
  <si>
    <t>f.   Vocational/Technical/Secondary</t>
  </si>
  <si>
    <t>PERMIT RENEWAL</t>
  </si>
  <si>
    <t xml:space="preserve">a)  Residential </t>
  </si>
  <si>
    <t>b)  Civic &amp; Culture</t>
  </si>
  <si>
    <t xml:space="preserve">c)  Recreational </t>
  </si>
  <si>
    <t>f)  Commercial</t>
  </si>
  <si>
    <t>g)  Utility</t>
  </si>
  <si>
    <t>Church/Prayer Camp/Mosque</t>
  </si>
  <si>
    <t>A=1,500.00 B=1,200.00 C=1,000.00</t>
  </si>
  <si>
    <t xml:space="preserve"> PETROL FILLING STATION</t>
  </si>
  <si>
    <t xml:space="preserve">   a. Underground</t>
  </si>
  <si>
    <t>More than one Tank</t>
  </si>
  <si>
    <t>One Tank</t>
  </si>
  <si>
    <t xml:space="preserve">   b. Surface</t>
  </si>
  <si>
    <t>c. Gas</t>
  </si>
  <si>
    <t xml:space="preserve"> UTILITY</t>
  </si>
  <si>
    <t>Telecom Mast</t>
  </si>
  <si>
    <t>55 FT Above</t>
  </si>
  <si>
    <t>50 FT below</t>
  </si>
  <si>
    <t>Other</t>
  </si>
  <si>
    <r>
      <t xml:space="preserve"> INDUSTRIAL:</t>
    </r>
    <r>
      <rPr>
        <sz val="11"/>
        <color indexed="8"/>
        <rFont val="Times New Roman"/>
        <family val="1"/>
      </rPr>
      <t xml:space="preserve">   a. Sawmill</t>
    </r>
  </si>
  <si>
    <t>A- 1,800.00 B- 1,500.00 C- 1,000.00</t>
  </si>
  <si>
    <t xml:space="preserve"> POULTRY</t>
  </si>
  <si>
    <t>A=800.00 B=500.00 C=300.00</t>
  </si>
  <si>
    <t xml:space="preserve">PENALTY </t>
  </si>
  <si>
    <t xml:space="preserve">50% of the estimated permit fee </t>
  </si>
  <si>
    <t xml:space="preserve"> Independent Power Producers</t>
  </si>
  <si>
    <t>Ind. Power producers - Business Operating Permit</t>
  </si>
  <si>
    <t>IPPs- Permit Jacket Fee</t>
  </si>
  <si>
    <t>Pipe Line</t>
  </si>
  <si>
    <t>Underground Cables</t>
  </si>
  <si>
    <t xml:space="preserve">DEVELOPMENT LEVY </t>
  </si>
  <si>
    <t>d)  Educational</t>
  </si>
  <si>
    <t xml:space="preserve">e)  Agricultural </t>
  </si>
  <si>
    <t xml:space="preserve">CHANGE OF LANDUSE </t>
  </si>
  <si>
    <t>a)  Civic &amp; Cultural - Residential</t>
  </si>
  <si>
    <t xml:space="preserve">b)  Residential - Civic &amp; Cultural </t>
  </si>
  <si>
    <t xml:space="preserve">c)  Residential - Industrial </t>
  </si>
  <si>
    <t xml:space="preserve">d)  Industrial - Residential </t>
  </si>
  <si>
    <t>e)  Residential - Commercial</t>
  </si>
  <si>
    <t xml:space="preserve">f)  Commercial - Residential </t>
  </si>
  <si>
    <t xml:space="preserve">g)  Civic &amp; Cultural - Industrial </t>
  </si>
  <si>
    <t xml:space="preserve">h)  Industrial - Civic and Cultural </t>
  </si>
  <si>
    <t xml:space="preserve">i)  Civic &amp; Cultural - Commercial </t>
  </si>
  <si>
    <t xml:space="preserve">j)  Commercial - Civic &amp; Cultural </t>
  </si>
  <si>
    <t xml:space="preserve">k)  Agricultural - commercial/Industrial </t>
  </si>
  <si>
    <t xml:space="preserve">l)  Commercial/Industrial - Agricultural </t>
  </si>
  <si>
    <t xml:space="preserve">m)  Agricultural - Residential/Civic &amp; Cultural </t>
  </si>
  <si>
    <t xml:space="preserve">n)  Residential/Civic &amp; Cultural-Agricultural </t>
  </si>
  <si>
    <t xml:space="preserve">o)  Educational - Residential/Civic &amp; Cultural </t>
  </si>
  <si>
    <t>p)  Residential/Civic &amp; Cultural-Education</t>
  </si>
  <si>
    <t xml:space="preserve">q)  Educational-Commercial/Industrial </t>
  </si>
  <si>
    <t xml:space="preserve">r)  Commercial/Industrial-Educational </t>
  </si>
  <si>
    <t xml:space="preserve">s)  Open space/Recreational - Any other use </t>
  </si>
  <si>
    <t xml:space="preserve">u)  Any other use - open space/Recreational </t>
  </si>
  <si>
    <t>SUB DIVISION OF PARCEL</t>
  </si>
  <si>
    <t>b)  Commercial</t>
  </si>
  <si>
    <t xml:space="preserve">c)  Industrial </t>
  </si>
  <si>
    <t xml:space="preserve">d)  Other uses </t>
  </si>
  <si>
    <t>MAP ROOM</t>
  </si>
  <si>
    <t xml:space="preserve">a)  Tracing of site plan </t>
  </si>
  <si>
    <t>b)  Checking /Search</t>
  </si>
  <si>
    <t>c)  Extract of local plan</t>
  </si>
  <si>
    <t>FEES AND FINES</t>
  </si>
  <si>
    <t>Spot Fine for wrong parking</t>
  </si>
  <si>
    <t>Spot Fine for indiscriminate dumping of refuse</t>
  </si>
  <si>
    <t>Spot Fine forpetty traders @ unathorised places</t>
  </si>
  <si>
    <t xml:space="preserve">Market (Toll) Daily toll </t>
  </si>
  <si>
    <t xml:space="preserve"> Lorry park toll: Taxi cabs</t>
  </si>
  <si>
    <t xml:space="preserve">                                       Urvan/ Buses</t>
  </si>
  <si>
    <t xml:space="preserve">                                       Benz Bus (207)</t>
  </si>
  <si>
    <t xml:space="preserve">                                      Long Buses- VIP, Yutong</t>
  </si>
  <si>
    <t xml:space="preserve">                                      Kia</t>
  </si>
  <si>
    <t xml:space="preserve">                                      Cargo cars</t>
  </si>
  <si>
    <t>Exportation: Cargo Cars</t>
  </si>
  <si>
    <t xml:space="preserve">   a. Cassava</t>
  </si>
  <si>
    <t xml:space="preserve">   c. Tricycle</t>
  </si>
  <si>
    <t xml:space="preserve">   d. Cola Nut</t>
  </si>
  <si>
    <t xml:space="preserve">            ,,      ,,</t>
  </si>
  <si>
    <t xml:space="preserve">   e. Coco Yam</t>
  </si>
  <si>
    <t xml:space="preserve">       Cocoyam</t>
  </si>
  <si>
    <t xml:space="preserve">    f. Corn / Cassava Dough</t>
  </si>
  <si>
    <t xml:space="preserve">         ,,              ,,              ,,</t>
  </si>
  <si>
    <t xml:space="preserve">    g. Dried / Smoked Fish</t>
  </si>
  <si>
    <t xml:space="preserve">    h. Gari</t>
  </si>
  <si>
    <t xml:space="preserve">    i. Maize</t>
  </si>
  <si>
    <t xml:space="preserve">       Maize</t>
  </si>
  <si>
    <t xml:space="preserve">    j. Vegetables</t>
  </si>
  <si>
    <t xml:space="preserve">    k. Fruits</t>
  </si>
  <si>
    <t xml:space="preserve">    l. Groundnuts / Beans</t>
  </si>
  <si>
    <t xml:space="preserve">        Groundnuts / Beans</t>
  </si>
  <si>
    <t xml:space="preserve">    m. Edible Oil</t>
  </si>
  <si>
    <t xml:space="preserve">    Edible Oil</t>
  </si>
  <si>
    <t xml:space="preserve">    n. Firewood </t>
  </si>
  <si>
    <t xml:space="preserve">    o. Charcoal</t>
  </si>
  <si>
    <t xml:space="preserve">         Charcoal</t>
  </si>
  <si>
    <t xml:space="preserve">    p. plantain</t>
  </si>
  <si>
    <t xml:space="preserve">    q. Timber </t>
  </si>
  <si>
    <t xml:space="preserve">     r. Sawn Timbers;- 7 tonnes (Double axle) </t>
  </si>
  <si>
    <t xml:space="preserve">                                          5 tonnes (single axle)</t>
  </si>
  <si>
    <t xml:space="preserve">                                          3 tonnes (KIA)</t>
  </si>
  <si>
    <t xml:space="preserve">   Tipper Truck (Double axle) </t>
  </si>
  <si>
    <t xml:space="preserve">                            Tipper Truck (single axle)</t>
  </si>
  <si>
    <t xml:space="preserve">     s. Akpeteshie / Distillers</t>
  </si>
  <si>
    <t>A= 250.00   B= 150.00</t>
  </si>
  <si>
    <t xml:space="preserve">     t. Canoe</t>
  </si>
  <si>
    <t xml:space="preserve">     u. Food stuff (full load): 7 tonnes (double axle)</t>
  </si>
  <si>
    <t xml:space="preserve">                5 tonnes (single axle)</t>
  </si>
  <si>
    <t xml:space="preserve">                  3 tonnes (KIA)</t>
  </si>
  <si>
    <t>Akpeteshie exportation</t>
  </si>
  <si>
    <t>Waste Collectors fee</t>
  </si>
  <si>
    <r>
      <t xml:space="preserve">  </t>
    </r>
    <r>
      <rPr>
        <b/>
        <sz val="11"/>
        <color indexed="8"/>
        <rFont val="Times New Roman"/>
        <family val="1"/>
      </rPr>
      <t>Slaughter House:</t>
    </r>
  </si>
  <si>
    <t xml:space="preserve">      a. Cow </t>
  </si>
  <si>
    <t xml:space="preserve">      b. Sheep / Goat</t>
  </si>
  <si>
    <t xml:space="preserve">      c. Pig</t>
  </si>
  <si>
    <t xml:space="preserve">     d. Butcher's registration</t>
  </si>
  <si>
    <t>Market Table fees</t>
  </si>
  <si>
    <t>Funeral celebration</t>
  </si>
  <si>
    <t>Waste disposal fee-Pay As You Dump</t>
  </si>
  <si>
    <t xml:space="preserve">   d. External Emptier</t>
  </si>
  <si>
    <t>Operators Franchised Fees</t>
  </si>
  <si>
    <t>Category A</t>
  </si>
  <si>
    <t>Category B</t>
  </si>
  <si>
    <t>Category C</t>
  </si>
  <si>
    <t>Toilet User Fee</t>
  </si>
  <si>
    <t>Water Closet</t>
  </si>
  <si>
    <t>Others</t>
  </si>
  <si>
    <t>0.30/0.20</t>
  </si>
  <si>
    <t>Waste disposal fees at site</t>
  </si>
  <si>
    <t xml:space="preserve"> Marriage (Wedding)</t>
  </si>
  <si>
    <t xml:space="preserve">                          Customary</t>
  </si>
  <si>
    <t xml:space="preserve">                           Divorce</t>
  </si>
  <si>
    <t>Certified True Copy</t>
  </si>
  <si>
    <t>Burial / Cemetery</t>
  </si>
  <si>
    <t xml:space="preserve">   a. Grave space -      Adult</t>
  </si>
  <si>
    <t xml:space="preserve">                                 - Children</t>
  </si>
  <si>
    <t xml:space="preserve">                                 - Vault</t>
  </si>
  <si>
    <t xml:space="preserve">    b. Chairs / Canopy Hirers: Chairs only</t>
  </si>
  <si>
    <t xml:space="preserve">                                               Canopy only</t>
  </si>
  <si>
    <t xml:space="preserve">   c. Canopy / Chairs / Mattress Hirers</t>
  </si>
  <si>
    <t xml:space="preserve">   d. Mattress Only</t>
  </si>
  <si>
    <t>Road Block</t>
  </si>
  <si>
    <t>Grounds</t>
  </si>
  <si>
    <t>Livestock:</t>
  </si>
  <si>
    <t xml:space="preserve">   a. Sheep / Goat 10-49</t>
  </si>
  <si>
    <t xml:space="preserve">   b. Sheep /Goat 50-100</t>
  </si>
  <si>
    <t xml:space="preserve">                100 and above</t>
  </si>
  <si>
    <t xml:space="preserve">   c. Cattle:- 10-50</t>
  </si>
  <si>
    <t xml:space="preserve">                        51 and above</t>
  </si>
  <si>
    <t xml:space="preserve"> Pounds</t>
  </si>
  <si>
    <t xml:space="preserve">   a. Cow</t>
  </si>
  <si>
    <t xml:space="preserve">   b. Goat / Sheep</t>
  </si>
  <si>
    <t xml:space="preserve">   c. Pig</t>
  </si>
  <si>
    <t>Should be shot</t>
  </si>
  <si>
    <t xml:space="preserve">   d. Feeding cost - cow</t>
  </si>
  <si>
    <t xml:space="preserve">   e. Feeding cost - Sheep /Goat</t>
  </si>
  <si>
    <t>LINCENCES</t>
  </si>
  <si>
    <t xml:space="preserve"> Hotel:</t>
  </si>
  <si>
    <t xml:space="preserve">   i. Category A (e.g. Green Roof, Prudent, Addai etc.)</t>
  </si>
  <si>
    <t>ii.                      B (e.g. Ranch, etc.)</t>
  </si>
  <si>
    <t>iii.                     C. (e.g. Phoenix etc.)</t>
  </si>
  <si>
    <t>iv.                     D. (e.g. Guest House etc.)</t>
  </si>
  <si>
    <t>A-175, B-125</t>
  </si>
  <si>
    <t>4.02 Palm Wine / Pito</t>
  </si>
  <si>
    <t>4.03 EATING HOUSES:</t>
  </si>
  <si>
    <t xml:space="preserve"> A         B</t>
  </si>
  <si>
    <t xml:space="preserve">   a. Catering Services (eg. Biggis, Silas)</t>
  </si>
  <si>
    <t>250      200</t>
  </si>
  <si>
    <t xml:space="preserve">   b. Restaurants (eg. X5)</t>
  </si>
  <si>
    <t>350      300</t>
  </si>
  <si>
    <t xml:space="preserve">   c. Chop bars (eg. Mothers Inn)</t>
  </si>
  <si>
    <t>300      150</t>
  </si>
  <si>
    <t xml:space="preserve">   d. Fast food Joints</t>
  </si>
  <si>
    <t>150       110</t>
  </si>
  <si>
    <t xml:space="preserve">   e. Other cooked food sellers (eg. Cici)</t>
  </si>
  <si>
    <t xml:space="preserve">100.00    90.00 </t>
  </si>
  <si>
    <r>
      <t xml:space="preserve">    </t>
    </r>
    <r>
      <rPr>
        <b/>
        <sz val="11"/>
        <color indexed="8"/>
        <rFont val="Times New Roman"/>
        <family val="1"/>
      </rPr>
      <t>Ice cream/Yoghurt</t>
    </r>
    <r>
      <rPr>
        <sz val="11"/>
        <color indexed="8"/>
        <rFont val="Times New Roman"/>
        <family val="1"/>
      </rPr>
      <t xml:space="preserve"> - Retail</t>
    </r>
  </si>
  <si>
    <t xml:space="preserve"> DRINKING BAR:</t>
  </si>
  <si>
    <t xml:space="preserve">   a. Depots</t>
  </si>
  <si>
    <t xml:space="preserve">   b. Beer, Spirits, etc.</t>
  </si>
  <si>
    <t xml:space="preserve">   c. Akpeteshie Retailer</t>
  </si>
  <si>
    <t>A=300.00 B=250.00 C=150.00</t>
  </si>
  <si>
    <t xml:space="preserve">   d. General / Wholesalers</t>
  </si>
  <si>
    <t xml:space="preserve"> Herbalist License</t>
  </si>
  <si>
    <t xml:space="preserve">       Herbal shop</t>
  </si>
  <si>
    <t>Baker</t>
  </si>
  <si>
    <t>100.00 60.00</t>
  </si>
  <si>
    <t>Radio /TV Mechanics</t>
  </si>
  <si>
    <t>Truck pusher / wheel barrow</t>
  </si>
  <si>
    <t xml:space="preserve"> Entertainment: Club</t>
  </si>
  <si>
    <t>Fire Arms</t>
  </si>
  <si>
    <t xml:space="preserve">Sawn Millers: </t>
  </si>
  <si>
    <t>Category A (Adongo)</t>
  </si>
  <si>
    <t>Category B. (Carpenter police)</t>
  </si>
  <si>
    <t xml:space="preserve">          Sawn Wood Dealers</t>
  </si>
  <si>
    <t xml:space="preserve"> NATIONAL  LOTTO:</t>
  </si>
  <si>
    <t xml:space="preserve">   a.Operational fee-Agents</t>
  </si>
  <si>
    <t xml:space="preserve">   b. Operational Fee-Sellers</t>
  </si>
  <si>
    <t xml:space="preserve"> Hairdressers / barbers</t>
  </si>
  <si>
    <t>A- 60.00 B- 40.00 C-30.00</t>
  </si>
  <si>
    <t xml:space="preserve"> Seamstress</t>
  </si>
  <si>
    <t>Tailors</t>
  </si>
  <si>
    <t>PETROL DEALERS:</t>
  </si>
  <si>
    <t xml:space="preserve">   a. Fuel, Shopping Centre And Car   Washing/Vulcanizing</t>
  </si>
  <si>
    <t xml:space="preserve">   b. Fuel And Shopping Centre</t>
  </si>
  <si>
    <t xml:space="preserve">   c. Fuel only</t>
  </si>
  <si>
    <t xml:space="preserve">   d. Surface Tank</t>
  </si>
  <si>
    <t xml:space="preserve">   e. LP Gas station Large</t>
  </si>
  <si>
    <t xml:space="preserve">      Small</t>
  </si>
  <si>
    <t xml:space="preserve">   f. Kerosene Dealers</t>
  </si>
  <si>
    <t xml:space="preserve">   g. Itinerant Kerosene Dealers</t>
  </si>
  <si>
    <t>Blacksmith</t>
  </si>
  <si>
    <t xml:space="preserve"> A- 60.00  B- 50.00 </t>
  </si>
  <si>
    <t xml:space="preserve"> Bicycle / Motor bike Owners / Repairers</t>
  </si>
  <si>
    <t xml:space="preserve"> A 40.00  B- 30.0</t>
  </si>
  <si>
    <t>Rice / Corn Millers: one machine</t>
  </si>
  <si>
    <t xml:space="preserve"> A 100.00  B 60.00 </t>
  </si>
  <si>
    <t xml:space="preserve"> A- 150.00  B- 120.</t>
  </si>
  <si>
    <t xml:space="preserve"> PRIVATE SECURITY COS</t>
  </si>
  <si>
    <t xml:space="preserve">   a. ADVERTISEMENT; BILLBOARD</t>
  </si>
  <si>
    <t>10 * 10 FT</t>
  </si>
  <si>
    <t>8 * 10 FT</t>
  </si>
  <si>
    <t>5 * 8 FT</t>
  </si>
  <si>
    <t>4 * 6 FT</t>
  </si>
  <si>
    <t>4 * 4 FT</t>
  </si>
  <si>
    <t xml:space="preserve">   b. Renewal - all billboards</t>
  </si>
  <si>
    <t>Commercial/ mobile advertisers</t>
  </si>
  <si>
    <t>c. Public Announcement Centers / Van</t>
  </si>
  <si>
    <t xml:space="preserve"> Letter Writers / Comm. Of Oath</t>
  </si>
  <si>
    <t>BANKING AND FINANCIAL INSTITUTIONS:</t>
  </si>
  <si>
    <t xml:space="preserve">   a. Commercial Banks</t>
  </si>
  <si>
    <t xml:space="preserve">   b. Rural Banks</t>
  </si>
  <si>
    <t xml:space="preserve">       Branch office</t>
  </si>
  <si>
    <t xml:space="preserve">      c. Forex Bureau</t>
  </si>
  <si>
    <t>d. Susu Collectors</t>
  </si>
  <si>
    <t xml:space="preserve">   e. Micro Finance Operators</t>
  </si>
  <si>
    <t xml:space="preserve">     f. Money Lenders </t>
  </si>
  <si>
    <t xml:space="preserve">   g. Credit unions</t>
  </si>
  <si>
    <t xml:space="preserve">   h. Mobile Money  Large</t>
  </si>
  <si>
    <t xml:space="preserve">                             Small</t>
  </si>
  <si>
    <t xml:space="preserve">   h. Savings and loans Companies</t>
  </si>
  <si>
    <t>Spare Parts Dealers</t>
  </si>
  <si>
    <t>100.00, 60.00</t>
  </si>
  <si>
    <t>Chainsaw Machine</t>
  </si>
  <si>
    <t>Pharmacy</t>
  </si>
  <si>
    <t xml:space="preserve">         Chemical Sellers</t>
  </si>
  <si>
    <t xml:space="preserve"> A- 300.00 B- 200.00, C-150.00</t>
  </si>
  <si>
    <t>Watch Repairers /Rubber Stamp Manufacturers</t>
  </si>
  <si>
    <t>Photographers</t>
  </si>
  <si>
    <t xml:space="preserve"> Video Camera Operators</t>
  </si>
  <si>
    <t xml:space="preserve"> Fitters / Mechanics</t>
  </si>
  <si>
    <t>Block Makers</t>
  </si>
  <si>
    <t>Manufacturers of Sachet Water</t>
  </si>
  <si>
    <t>A- 500.00, B- 400.00</t>
  </si>
  <si>
    <t>Outside Sachet Water distributors</t>
  </si>
  <si>
    <t xml:space="preserve"> MINING</t>
  </si>
  <si>
    <t xml:space="preserve">   a. Sand / Stone Winning (Land owners)</t>
  </si>
  <si>
    <t xml:space="preserve">   b. Sand / Stone Winning (Contractors)</t>
  </si>
  <si>
    <t xml:space="preserve">   c. Mining Co. MENSIN, GBC, Chirano etc.</t>
  </si>
  <si>
    <t xml:space="preserve">   d. Gold dealers / Buyers</t>
  </si>
  <si>
    <t xml:space="preserve">   e. Sub - sub mining Co. (UEE, Analabs, Geodrill)</t>
  </si>
  <si>
    <t xml:space="preserve">   f. mineral Prospectors</t>
  </si>
  <si>
    <t xml:space="preserve">   g. Medium Scale Mining Companies</t>
  </si>
  <si>
    <t xml:space="preserve">   h. Small Scale Mining Companies</t>
  </si>
  <si>
    <t>i. Publication of Concession Land</t>
  </si>
  <si>
    <t>TELECOM COMPANIES</t>
  </si>
  <si>
    <t>Telecom Cos. (Tigo, Vodafone, MTN, Airtel)</t>
  </si>
  <si>
    <t xml:space="preserve">   a. Installation permit for Mast</t>
  </si>
  <si>
    <t>Other Companies (eg. ECG, )</t>
  </si>
  <si>
    <t>Bibiani Office</t>
  </si>
  <si>
    <t>Bekwai Office</t>
  </si>
  <si>
    <t>Bibiani Market Office</t>
  </si>
  <si>
    <t xml:space="preserve"> Comm. Sound System Operators</t>
  </si>
  <si>
    <t xml:space="preserve">       Live Band</t>
  </si>
  <si>
    <t>Commercial Store  (Gen Goods)</t>
  </si>
  <si>
    <t xml:space="preserve"> 60.00 B- 30.00</t>
  </si>
  <si>
    <t>Supermarkets</t>
  </si>
  <si>
    <t>A-250.00 B- 200.00 C- 150.00</t>
  </si>
  <si>
    <t>Cold Store - Type A (Enyidado etc.)</t>
  </si>
  <si>
    <t>500.00, 400.00</t>
  </si>
  <si>
    <t xml:space="preserve">       Medium</t>
  </si>
  <si>
    <t xml:space="preserve">       Small</t>
  </si>
  <si>
    <t xml:space="preserve"> Boutique Large</t>
  </si>
  <si>
    <t xml:space="preserve"> Cigarette Distributors</t>
  </si>
  <si>
    <t>Shoe Makers / repairer</t>
  </si>
  <si>
    <t xml:space="preserve"> Goldsmith</t>
  </si>
  <si>
    <t>Coffin Producers</t>
  </si>
  <si>
    <t>Stuffy Chair Producers</t>
  </si>
  <si>
    <t xml:space="preserve"> Hardwares - others</t>
  </si>
  <si>
    <t>600, 200, 100</t>
  </si>
  <si>
    <t xml:space="preserve"> Vulcanizer</t>
  </si>
  <si>
    <t>100, 60</t>
  </si>
  <si>
    <t xml:space="preserve"> Funeral Undertaker / Decorators</t>
  </si>
  <si>
    <t>CAT A - Morgue, hearse, cremation, pall       bearers and other facilities</t>
  </si>
  <si>
    <t>CAT B - Morgue only</t>
  </si>
  <si>
    <t>Car Sprayers</t>
  </si>
  <si>
    <t>Trolley Operators</t>
  </si>
  <si>
    <t xml:space="preserve"> Car Washing Bay  Jet Washing</t>
  </si>
  <si>
    <t xml:space="preserve">       Manuel Washing</t>
  </si>
  <si>
    <t xml:space="preserve"> Bookshop, Stationery Shop</t>
  </si>
  <si>
    <t>Books only/Stationery only</t>
  </si>
  <si>
    <t xml:space="preserve"> Flour Kneading Shop</t>
  </si>
  <si>
    <t xml:space="preserve"> Telecom: a. Communication centres </t>
  </si>
  <si>
    <t xml:space="preserve">                              b. Multiple Network</t>
  </si>
  <si>
    <t xml:space="preserve">                              c. Single Network</t>
  </si>
  <si>
    <t xml:space="preserve">                              d. Mobile phone sale shop</t>
  </si>
  <si>
    <t xml:space="preserve"> Mineral sand Exporters</t>
  </si>
  <si>
    <t>Clinics; A e.g. Amen, Nyarko, etc.</t>
  </si>
  <si>
    <t>A=500.00  B=300.00</t>
  </si>
  <si>
    <t xml:space="preserve"> Private Maternity Home /Private Labs / Scan</t>
  </si>
  <si>
    <t>News Vendor</t>
  </si>
  <si>
    <t>Computer Training Centres</t>
  </si>
  <si>
    <t>Private Radio Station (FM)</t>
  </si>
  <si>
    <t>Driving School</t>
  </si>
  <si>
    <t>Travel and Tour</t>
  </si>
  <si>
    <t xml:space="preserve"> Pharmacist (Professional: Fee)</t>
  </si>
  <si>
    <t xml:space="preserve"> Lawyer / Solicitor</t>
  </si>
  <si>
    <t>Chartered Accountants</t>
  </si>
  <si>
    <t xml:space="preserve"> Architects</t>
  </si>
  <si>
    <t xml:space="preserve"> Draughtsman / Surveyors</t>
  </si>
  <si>
    <t>Spiritual Healers</t>
  </si>
  <si>
    <t>Private Hospital</t>
  </si>
  <si>
    <t xml:space="preserve"> A= 800.00  B= 600.00          C= 400.00</t>
  </si>
  <si>
    <t>Computer sellers and Repairers</t>
  </si>
  <si>
    <t xml:space="preserve"> Private School (Basic):-</t>
  </si>
  <si>
    <r>
      <t xml:space="preserve">Pre-school Facilities </t>
    </r>
    <r>
      <rPr>
        <b/>
        <i/>
        <sz val="11"/>
        <rFont val="Arial"/>
        <family val="2"/>
      </rPr>
      <t> </t>
    </r>
  </si>
  <si>
    <t>CAT B - Day Care/Crèche/Nursery/KG middle Class</t>
  </si>
  <si>
    <t>CAT C - Day Care/Crèche/Nursery</t>
  </si>
  <si>
    <t xml:space="preserve">CAT D - Day Care or Crèche or Nursery or KG only </t>
  </si>
  <si>
    <r>
      <t>Primary Schools/Junior High Schools</t>
    </r>
    <r>
      <rPr>
        <b/>
        <i/>
        <sz val="11"/>
        <rFont val="Arial"/>
        <family val="2"/>
      </rPr>
      <t> </t>
    </r>
  </si>
  <si>
    <t>Category “A1''</t>
  </si>
  <si>
    <t>Category “B1”</t>
  </si>
  <si>
    <r>
      <t xml:space="preserve">   </t>
    </r>
    <r>
      <rPr>
        <b/>
        <sz val="11"/>
        <color indexed="8"/>
        <rFont val="Times New Roman"/>
        <family val="1"/>
      </rPr>
      <t xml:space="preserve">  B. PRIVATE SECONDARY COMMERCIAL:-</t>
    </r>
  </si>
  <si>
    <t xml:space="preserve">   a. Private Second Cycle School</t>
  </si>
  <si>
    <t xml:space="preserve">   b. Vocational / Commercial</t>
  </si>
  <si>
    <t xml:space="preserve">     C. TERTIARY SCHOOLS</t>
  </si>
  <si>
    <t xml:space="preserve">   a. Diploma</t>
  </si>
  <si>
    <t xml:space="preserve">   c. Certificate</t>
  </si>
  <si>
    <t xml:space="preserve"> Second Hand Tyre Dealers</t>
  </si>
  <si>
    <t xml:space="preserve"> Advertising / Courier / insurance Agencies</t>
  </si>
  <si>
    <t xml:space="preserve"> Cocoa Buying Companies</t>
  </si>
  <si>
    <t xml:space="preserve"> Cocoa Waste buying (Abinkyi)</t>
  </si>
  <si>
    <t>Other Artisans / Self Employed(Mason, Valcanizer, carpenter, elctrictcian, plumbers,painters, etc)</t>
  </si>
  <si>
    <t>A=100  B=60  C =40</t>
  </si>
  <si>
    <t xml:space="preserve"> Small Scale Cocoa Buyers</t>
  </si>
  <si>
    <t>Printing Press / Photocopy</t>
  </si>
  <si>
    <t xml:space="preserve"> Waste Collectors</t>
  </si>
  <si>
    <t xml:space="preserve"> CAR STICKERS FEE        -  Vehicles</t>
  </si>
  <si>
    <t>Newly Registered</t>
  </si>
  <si>
    <t xml:space="preserve">      Taxi</t>
  </si>
  <si>
    <t xml:space="preserve">      Urvan/Sprinter</t>
  </si>
  <si>
    <t xml:space="preserve">   i. Taxi Cabs (stickers)</t>
  </si>
  <si>
    <t xml:space="preserve">   iii. Mini Buses (Urvans) etc.</t>
  </si>
  <si>
    <t xml:space="preserve">   Tricycles</t>
  </si>
  <si>
    <t xml:space="preserve">   iii. Mini Buses (Benz 207 etc) Sprinter</t>
  </si>
  <si>
    <t xml:space="preserve">   iv. 33 Seater and above</t>
  </si>
  <si>
    <t xml:space="preserve">   v. Tipper Truck</t>
  </si>
  <si>
    <t xml:space="preserve">   vi. Cargo (Up to 10 tons)</t>
  </si>
  <si>
    <t xml:space="preserve">   vii. Articulator Trucks</t>
  </si>
  <si>
    <t xml:space="preserve">   b. Spot fine - small vehicles</t>
  </si>
  <si>
    <t xml:space="preserve">   c. Spot fine - Long Trucks</t>
  </si>
  <si>
    <t xml:space="preserve"> AGRO CHEMICAL SELLERS</t>
  </si>
  <si>
    <t xml:space="preserve">   a. Category A</t>
  </si>
  <si>
    <t xml:space="preserve">   b. Category B</t>
  </si>
  <si>
    <t xml:space="preserve">   c. Category C</t>
  </si>
  <si>
    <t xml:space="preserve">   d. Category D</t>
  </si>
  <si>
    <t>Printing Press / Photocopy Category A</t>
  </si>
  <si>
    <t xml:space="preserve">      ,,                       ,,              B</t>
  </si>
  <si>
    <t>Electrical Stores Category A</t>
  </si>
  <si>
    <t>Electrical stores –Category B</t>
  </si>
  <si>
    <t>Stone Milling Machines</t>
  </si>
  <si>
    <t xml:space="preserve"> Small Scale  Oil Palm Buyers</t>
  </si>
  <si>
    <t>SCRAP DEALERS</t>
  </si>
  <si>
    <t>Dealers with Mining Companies</t>
  </si>
  <si>
    <t>KIA trucks</t>
  </si>
  <si>
    <t>Articulator trucks</t>
  </si>
  <si>
    <t>Private Ambulance Services-Registration</t>
  </si>
  <si>
    <t xml:space="preserve"> Annual Operating license</t>
  </si>
  <si>
    <t>Stickers for small scale mining excavators and machines</t>
  </si>
  <si>
    <t>Casino/Betting Companies</t>
  </si>
  <si>
    <t xml:space="preserve"> Registration fee</t>
  </si>
  <si>
    <t xml:space="preserve"> operating license</t>
  </si>
  <si>
    <t>REGISTRATION OF BUSINESS/ENTITIES</t>
  </si>
  <si>
    <t>Enterprise / Sole propriatorship</t>
  </si>
  <si>
    <t>Partnership</t>
  </si>
  <si>
    <t>Limited Liability</t>
  </si>
  <si>
    <t>300 + 0.2% the state  capital</t>
  </si>
  <si>
    <t>Association (Churches &amp; NGO)</t>
  </si>
  <si>
    <t xml:space="preserve">   a. Churches</t>
  </si>
  <si>
    <t>GHC 300.00 B- 200 C- 150</t>
  </si>
  <si>
    <t xml:space="preserve">   b. Departmental Stores</t>
  </si>
  <si>
    <t xml:space="preserve">   c. Supermarket</t>
  </si>
  <si>
    <t xml:space="preserve">   d. Boutique</t>
  </si>
  <si>
    <t xml:space="preserve">   e. Chemical Sellers</t>
  </si>
  <si>
    <t xml:space="preserve">   f. Pharmacy shops</t>
  </si>
  <si>
    <t xml:space="preserve">   g. Other Stores</t>
  </si>
  <si>
    <t xml:space="preserve">   h. Building Materials Dealers</t>
  </si>
  <si>
    <t xml:space="preserve">   i. Truck Pushers / Trolleys</t>
  </si>
  <si>
    <t xml:space="preserve">   j. Video Operators</t>
  </si>
  <si>
    <t xml:space="preserve">   k. Video Camera Operators</t>
  </si>
  <si>
    <t xml:space="preserve">   l. Sawn millers</t>
  </si>
  <si>
    <t xml:space="preserve">   m. Hairdressers, Seamstresses  and Tailors</t>
  </si>
  <si>
    <t xml:space="preserve">   n. Petroleum Dealers</t>
  </si>
  <si>
    <t xml:space="preserve">   o. Sand / stone Contractors</t>
  </si>
  <si>
    <t xml:space="preserve">   p. Bicycle Repairers</t>
  </si>
  <si>
    <t xml:space="preserve">   q. Transport Services (Companies)</t>
  </si>
  <si>
    <t xml:space="preserve">             ,,                ,,             (individual)</t>
  </si>
  <si>
    <t xml:space="preserve">   r. Palm nut fruit Dealer</t>
  </si>
  <si>
    <t xml:space="preserve">   s. Commercial banks</t>
  </si>
  <si>
    <t xml:space="preserve">   t. Small scale Mining</t>
  </si>
  <si>
    <t xml:space="preserve">   u. Prayer Centre / Camp Category A.</t>
  </si>
  <si>
    <t xml:space="preserve"> Category B</t>
  </si>
  <si>
    <t xml:space="preserve">   v. Petroleum Dealers Category A</t>
  </si>
  <si>
    <t xml:space="preserve">          ,,                     ,,                  ,,          B</t>
  </si>
  <si>
    <t xml:space="preserve">         ,,                     ,,                  ,,           C</t>
  </si>
  <si>
    <t xml:space="preserve">   w. Transport Services GPRTU, PROTOA etc.</t>
  </si>
  <si>
    <t xml:space="preserve">                                                Taxi Ranks</t>
  </si>
  <si>
    <t xml:space="preserve">   x. Sub- Mining Companies Category A.</t>
  </si>
  <si>
    <t xml:space="preserve">         ,,           ,,                   ,,                  B</t>
  </si>
  <si>
    <t xml:space="preserve">         ,,          ,,                   ,,                   C</t>
  </si>
  <si>
    <t xml:space="preserve">   y. Building Materials Category            A</t>
  </si>
  <si>
    <t xml:space="preserve">           ,,                   ,,                ,,             B</t>
  </si>
  <si>
    <t xml:space="preserve">           ,,                   ,,               ,,              C</t>
  </si>
  <si>
    <t xml:space="preserve">          ,,                   ,,               ,,               D</t>
  </si>
  <si>
    <t xml:space="preserve">   z. Hardware Dealers Category              A</t>
  </si>
  <si>
    <t xml:space="preserve">          ,,                   ,,               ,,                B</t>
  </si>
  <si>
    <t xml:space="preserve">         ,,                   ,,               ,,                 C</t>
  </si>
  <si>
    <t>OTHER BANKS AND FINANCIAL INSTITUTION</t>
  </si>
  <si>
    <t xml:space="preserve">   a. Rural Banks</t>
  </si>
  <si>
    <t xml:space="preserve">   b. Forex Bureau / Credit  Unions</t>
  </si>
  <si>
    <t xml:space="preserve">   c. Susu collectors </t>
  </si>
  <si>
    <t xml:space="preserve">   d. Money Lenders</t>
  </si>
  <si>
    <t xml:space="preserve">   e. Susu Deposit (Susu operators)</t>
  </si>
  <si>
    <t xml:space="preserve">   f. Mobile money merchants</t>
  </si>
  <si>
    <t xml:space="preserve">   g. Chainsaw Operators</t>
  </si>
  <si>
    <t xml:space="preserve">   h. Community information Centre</t>
  </si>
  <si>
    <t xml:space="preserve">   i. Telecom Companies</t>
  </si>
  <si>
    <t xml:space="preserve">   j. Mobile phones sale shops </t>
  </si>
  <si>
    <t xml:space="preserve">   k. Funeral Undertakers / Decorators</t>
  </si>
  <si>
    <t xml:space="preserve">   l. Private clinics / Maternity Homes /Labs /Scan</t>
  </si>
  <si>
    <t xml:space="preserve">   n. Private Hospitals</t>
  </si>
  <si>
    <t xml:space="preserve">   o. Cigarette Distributors</t>
  </si>
  <si>
    <t xml:space="preserve">   p. Beer Distributors</t>
  </si>
  <si>
    <t xml:space="preserve">   q. Soft Drink Distributors</t>
  </si>
  <si>
    <t xml:space="preserve">   r. Other Alcoholic / Non Alcoholic Beverages</t>
  </si>
  <si>
    <t xml:space="preserve">  PRIVATE SCHOOL:-</t>
  </si>
  <si>
    <t xml:space="preserve">   i. Ungraded</t>
  </si>
  <si>
    <t xml:space="preserve">   ii. Graded</t>
  </si>
  <si>
    <t xml:space="preserve">   iii. Private Second Cycle School</t>
  </si>
  <si>
    <t xml:space="preserve">   iv. Computer Training School</t>
  </si>
  <si>
    <t xml:space="preserve">   v. Private Radio Station</t>
  </si>
  <si>
    <t xml:space="preserve">   vi. Lawyer /solicitor</t>
  </si>
  <si>
    <t xml:space="preserve">   vii. Architect</t>
  </si>
  <si>
    <t xml:space="preserve">   viii. Mining Companies</t>
  </si>
  <si>
    <t xml:space="preserve">   ix. Other Self Employed /Artisans</t>
  </si>
  <si>
    <t>4.83 CONTRACTORS</t>
  </si>
  <si>
    <t xml:space="preserve">   a. Building</t>
  </si>
  <si>
    <t xml:space="preserve">   b. Timber</t>
  </si>
  <si>
    <t xml:space="preserve">   c. Electrical</t>
  </si>
  <si>
    <t xml:space="preserve">   d. Road ( Capital base)</t>
  </si>
  <si>
    <t xml:space="preserve">   e. Road ( Labour base)</t>
  </si>
  <si>
    <t xml:space="preserve">   f. General</t>
  </si>
  <si>
    <t xml:space="preserve">   g. International NGOs</t>
  </si>
  <si>
    <t xml:space="preserve">   h. local NGOs </t>
  </si>
  <si>
    <t>4.84 Renewal of all contractors</t>
  </si>
  <si>
    <t>4.85 Private Security Companies</t>
  </si>
  <si>
    <t>4.86 Renewal</t>
  </si>
  <si>
    <t>4.87 Food Vendors</t>
  </si>
  <si>
    <t xml:space="preserve"> RENT</t>
  </si>
  <si>
    <r>
      <t xml:space="preserve"> STORE RENT : </t>
    </r>
    <r>
      <rPr>
        <sz val="11"/>
        <color indexed="8"/>
        <rFont val="Times New Roman"/>
        <family val="1"/>
      </rPr>
      <t>Bibiani Market -Outside store A</t>
    </r>
  </si>
  <si>
    <t>RENT FOR STAFF BANGALOWS</t>
  </si>
  <si>
    <t xml:space="preserve">   a. 2 Bedroom Self-Contained</t>
  </si>
  <si>
    <t xml:space="preserve">   b. 1 Bedroom Self-Contained</t>
  </si>
  <si>
    <t xml:space="preserve">   c. 1 bedroom  single</t>
  </si>
  <si>
    <t xml:space="preserve"> HIRING OF ASSEMBLY PROPERTY</t>
  </si>
  <si>
    <t xml:space="preserve">   a. Government Organizations</t>
  </si>
  <si>
    <t xml:space="preserve">   b. Private Individual /Organizations</t>
  </si>
  <si>
    <t xml:space="preserve"> Hiring of Assembly Tipper Truck (Ex fuel)</t>
  </si>
  <si>
    <t xml:space="preserve">   a. Defaulters of market store / stall Rent</t>
  </si>
  <si>
    <t xml:space="preserve">   b. Spot fine</t>
  </si>
  <si>
    <t xml:space="preserve">   c. Spot fine Trucks</t>
  </si>
  <si>
    <t xml:space="preserve">   d.   Excavator</t>
  </si>
  <si>
    <t>Bibiani Market - Stall</t>
  </si>
  <si>
    <t>Bibiani Market - Outside Store B</t>
  </si>
  <si>
    <t>Bibiani Market - Inside Store</t>
  </si>
  <si>
    <t xml:space="preserve"> Pataboase Market - Store</t>
  </si>
  <si>
    <t xml:space="preserve"> Pataboase Market - Stall</t>
  </si>
  <si>
    <t>Bekwai Market - Store A</t>
  </si>
  <si>
    <t>Bekwai Market - Store B</t>
  </si>
  <si>
    <t>Bekwai Market - Stall</t>
  </si>
  <si>
    <t>ESTIMATE</t>
  </si>
  <si>
    <t>400, 300</t>
  </si>
  <si>
    <t xml:space="preserve"> storey</t>
  </si>
  <si>
    <t>A-100.00, B-50.00, 150,200,250</t>
  </si>
  <si>
    <t xml:space="preserve">Cocoa shed (with/without residence) </t>
  </si>
  <si>
    <t>Two or More</t>
  </si>
  <si>
    <t>A= 750.00    B= 600.00</t>
  </si>
  <si>
    <t>Assit. Catering Officer</t>
  </si>
  <si>
    <t xml:space="preserve">   PROGRAMME : MANAGEMENT AND ADMINISTRATION                                                                                 </t>
  </si>
  <si>
    <t>ITEM</t>
  </si>
  <si>
    <t>GRANTS - CURRENT</t>
  </si>
  <si>
    <t>Central Government Salaries</t>
  </si>
  <si>
    <t>Agriculture</t>
  </si>
  <si>
    <t>Town &amp; Country Planning</t>
  </si>
  <si>
    <t>Social Welfare</t>
  </si>
  <si>
    <t>Urban Roads</t>
  </si>
  <si>
    <t>DDF - Capacity Building</t>
  </si>
  <si>
    <t>MPs CF</t>
  </si>
  <si>
    <t>DDF - Capital Projects</t>
  </si>
  <si>
    <t>LANDS AND ROYALTIES</t>
  </si>
  <si>
    <t>Basic Rate</t>
  </si>
  <si>
    <t>Property Rate - Companies</t>
  </si>
  <si>
    <t>Property Rate - Private</t>
  </si>
  <si>
    <t>Mineral Royalties</t>
  </si>
  <si>
    <t>Stool Lands Revenue</t>
  </si>
  <si>
    <t>Sale of building permit jacket</t>
  </si>
  <si>
    <t>Building Permits/Plans</t>
  </si>
  <si>
    <t>RENT OF LANDS AND BUILDINGS</t>
  </si>
  <si>
    <t>Other investment income</t>
  </si>
  <si>
    <t>Staff Quarters (Snr staff) 2bed &amp; hall</t>
  </si>
  <si>
    <t>Staff Quarters - Chamber &amp; Hall</t>
  </si>
  <si>
    <t>Staff Quarters - Single room</t>
  </si>
  <si>
    <t>Rental of market stores (lockable) A</t>
  </si>
  <si>
    <t>B</t>
  </si>
  <si>
    <t>C</t>
  </si>
  <si>
    <t>D</t>
  </si>
  <si>
    <t>E</t>
  </si>
  <si>
    <t>Rental of market stalls (unlockable) A</t>
  </si>
  <si>
    <t>LICENSES</t>
  </si>
  <si>
    <t>Herbalists</t>
  </si>
  <si>
    <t>Hawkers License</t>
  </si>
  <si>
    <t>Restaurants /Chop bars</t>
  </si>
  <si>
    <t>Rice/Corn millers</t>
  </si>
  <si>
    <t>Bakers</t>
  </si>
  <si>
    <t>Tricycles</t>
  </si>
  <si>
    <t>Artisans/Self-employed</t>
  </si>
  <si>
    <t>Sand/Stone Contractors</t>
  </si>
  <si>
    <t>Petroleum Dealers</t>
  </si>
  <si>
    <t>Hotels/Guest Houses</t>
  </si>
  <si>
    <t>Pharmacists/Chemical Sellers</t>
  </si>
  <si>
    <t>Sawmills</t>
  </si>
  <si>
    <t>Operational fees</t>
  </si>
  <si>
    <t>Private Educational Institutions</t>
  </si>
  <si>
    <t>Mobile Sale Van</t>
  </si>
  <si>
    <t>Haidressers/Dressmakers</t>
  </si>
  <si>
    <t>Banks/Financial Institutions</t>
  </si>
  <si>
    <t>Bill Board/Advertising</t>
  </si>
  <si>
    <t>Fitters/Mechanics</t>
  </si>
  <si>
    <t>Radio/T.V. /Fm</t>
  </si>
  <si>
    <t>Block Manufacturers/Tarazzo</t>
  </si>
  <si>
    <t>Beer bars</t>
  </si>
  <si>
    <t>Registration of contractors/building/roads</t>
  </si>
  <si>
    <t>Mining Companies (Permits)</t>
  </si>
  <si>
    <t>Showrooms/ Carpentary shop)</t>
  </si>
  <si>
    <t>Cold storage facilities</t>
  </si>
  <si>
    <t>Kiosks License</t>
  </si>
  <si>
    <t>Charcoal/Firewood dealers</t>
  </si>
  <si>
    <t>Telecom Companies/Security Services</t>
  </si>
  <si>
    <t>Maternity homes/Clinics</t>
  </si>
  <si>
    <t>Akpeteshie /Spirit sellers</t>
  </si>
  <si>
    <t>Trading Stores License</t>
  </si>
  <si>
    <t>Chainsaw Operators</t>
  </si>
  <si>
    <t>FEES</t>
  </si>
  <si>
    <t>Markets Tolls</t>
  </si>
  <si>
    <t>Cemetary/Burial fees</t>
  </si>
  <si>
    <t>Advertisement/Billboards</t>
  </si>
  <si>
    <t>Export of Commodities</t>
  </si>
  <si>
    <t>Marriage/Divorce  Registration</t>
  </si>
  <si>
    <t>Ass. Managed Toilet</t>
  </si>
  <si>
    <t>Dislodging Fees</t>
  </si>
  <si>
    <t>Lorry Parks(Loading fee)</t>
  </si>
  <si>
    <t>Business Registration</t>
  </si>
  <si>
    <t>Car stickers</t>
  </si>
  <si>
    <t>1423090</t>
  </si>
  <si>
    <t>Consultancy fee</t>
  </si>
  <si>
    <t>Slaughter</t>
  </si>
  <si>
    <t>Administrative Charges</t>
  </si>
  <si>
    <t>adm charges</t>
  </si>
  <si>
    <t>FINES/PENALTIES AND FORFEITS</t>
  </si>
  <si>
    <t>Court Fines</t>
  </si>
  <si>
    <t>Confiscated Assets</t>
  </si>
  <si>
    <t>Lorry Park Fines</t>
  </si>
  <si>
    <t>Spot fines</t>
  </si>
  <si>
    <t>MISCELLANEOUS/UNIDENTIFIED REVENUE</t>
  </si>
  <si>
    <t>Other sundry Recoveries</t>
  </si>
  <si>
    <t>SUB-TOTAL</t>
  </si>
  <si>
    <t>GRAND TOTAL</t>
  </si>
  <si>
    <t>DRAFT   REVENUE   PROJECTIONS   FOR   2021</t>
  </si>
  <si>
    <t>IGF 2021</t>
  </si>
  <si>
    <t>TRANSFERS 2021</t>
  </si>
  <si>
    <t>STATISTIC DEPARTMENT</t>
  </si>
  <si>
    <t>Conduct of monthly market readings at Sefwi Bekwai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</si>
  <si>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</si>
  <si>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</si>
  <si>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</si>
  <si>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</si>
  <si>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</si>
  <si>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</si>
  <si>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</si>
  <si>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</si>
  <si>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</si>
  <si>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</si>
  <si>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</si>
  <si>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Preparation of 2022-2025 DMTDP</t>
  </si>
  <si>
    <t>This amount is meant to meet the cost of conducting MPCU Quarterly Meetings, MPCU Quarterly Monitoring&amp; Evaluation, Participatory M&amp;E and other activities of the MPCU for 2021</t>
  </si>
  <si>
    <t>This amount is meant to meet the cost of conducting Mandatory First and Third Quarter Town Hall Meetings for 2021</t>
  </si>
  <si>
    <t>This amount is meant to meet the cost of conducting Two Meet the Press Series to deepen popular participation and ensure social accountability for 2021</t>
  </si>
  <si>
    <t>This amount is meant to meet the cst of preparation of 2022-2025 DMTDP; Data collection, public hearings, stakeholders' meetings , need assessment etc.</t>
  </si>
  <si>
    <t>Train 45 volunteer groups on fire fight</t>
  </si>
  <si>
    <t>Clean up exercise eg. Drain gutters throughout the municipality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</si>
  <si>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</si>
  <si>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</si>
  <si>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</si>
  <si>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</si>
  <si>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To combat prompt fire disaster outbreak</t>
  </si>
  <si>
    <t>Reduce food disaster occurrence</t>
  </si>
  <si>
    <t>Restoration of the deforestation in the municipality</t>
  </si>
  <si>
    <t>Disaster risk reduction (restoration of the Environment)</t>
  </si>
  <si>
    <t>Using public information centres and radio stations to education people on disaster risk reduction</t>
  </si>
  <si>
    <t xml:space="preserve">Training staff and stakeholders on preparedness on disater risk reduction </t>
  </si>
  <si>
    <t>Meetings and Veterinary services</t>
  </si>
  <si>
    <t>Maintenance of official vehicle</t>
  </si>
  <si>
    <t>Maintenance of official motor bikes</t>
  </si>
  <si>
    <t>Utilities (post office)</t>
  </si>
  <si>
    <t>Maintenance of office building, door locks, bulbs, pipes etc.</t>
  </si>
  <si>
    <t>Maintenance of office equipment – computers, printers etc.</t>
  </si>
  <si>
    <t xml:space="preserve">Stationery </t>
  </si>
  <si>
    <t>Hotel accommodation</t>
  </si>
  <si>
    <t>Night allowance</t>
  </si>
  <si>
    <t>Overtime allowance</t>
  </si>
  <si>
    <t>UNIT COST</t>
  </si>
  <si>
    <t>TOTAL COST GOG</t>
  </si>
  <si>
    <t>Organizing of meetings and transfer of veterinary services</t>
  </si>
  <si>
    <t>To service and maintains official vehicle</t>
  </si>
  <si>
    <t>To service and maintain 11 official motor bikes</t>
  </si>
  <si>
    <t>To pay for post office bill</t>
  </si>
  <si>
    <t>Procurement and maintenance of computer &amp; accessories and printers.</t>
  </si>
  <si>
    <t>UNIT COST(GH¢)</t>
  </si>
  <si>
    <t>Pay monthly Utilities bills. (Electricity, water, office supplies, internet etc.)</t>
  </si>
  <si>
    <t xml:space="preserve">To procure office equipment i.e. computer, printers and office furniture </t>
  </si>
  <si>
    <t xml:space="preserve"> Running and maintenance of official vehicle quarterly</t>
  </si>
  <si>
    <t>Procure equipment, extension materials and other logistics (rain coats, wellington boots, weighing scale, measuring tape</t>
  </si>
  <si>
    <t>Hold orientation training for 3 tractor operators and 12 power tiller operators under DCAT establishment</t>
  </si>
  <si>
    <t xml:space="preserve">Organize 12 Monthly Staff Meetings </t>
  </si>
  <si>
    <t>Train MDA, MISO, MEO on TEDMAG</t>
  </si>
  <si>
    <t>Train 35 Technical staff on TEDMAG</t>
  </si>
  <si>
    <t>Organize 4 Quarterly technical Review Meeting.</t>
  </si>
  <si>
    <t>Organize 12 monthly Management Meetings</t>
  </si>
  <si>
    <t>Organize Agricultural Sector Stakeholders Meeting</t>
  </si>
  <si>
    <t>Update and intensify the use of mass communication systems and electronic media weekly for extension delivery</t>
  </si>
  <si>
    <t>Disseminate Extension Information through 22 AEAs fortnightly home and farm visits</t>
  </si>
  <si>
    <t>Conduct quarterly monitoring by 7MAOs and MDA</t>
  </si>
  <si>
    <t>Train 30 farmers on nursery management, GAPs</t>
  </si>
  <si>
    <t>Train and resource 45 DOA staff and 30 farmers in post-harvest management of crops, food fortification and utilization</t>
  </si>
  <si>
    <t>Create awareness and build capacity in extension delivery skills for 7 MAOs and 20 AEAs on HIV/AIDS, Malaria prevention and Child labor elimination in agriculture</t>
  </si>
  <si>
    <t>Sensitize and Train 20 Ghana School feeding caterers on the use of local food ingredients</t>
  </si>
  <si>
    <t>Sensitize 500 youth on Planting for Food and Jobs (PFJ) initiative and other flagship programmes to attract them to go into agriculture</t>
  </si>
  <si>
    <t>MDA attending Regional meetings, workshops, seminars and conference with other stakeholders</t>
  </si>
  <si>
    <t xml:space="preserve">Training of four (4) AEAs (Enumerators), one (1) MIS Officer and MDA  </t>
  </si>
  <si>
    <t>Organize training for 22 AEAs, 7 MAOs and 30 Farmers in vegetable production</t>
  </si>
  <si>
    <t>Organize training for 22 AEAs, 7 MAOs and 30 Farmers in oil palm production</t>
  </si>
  <si>
    <t>MAG BUDGET FOR 2021</t>
  </si>
  <si>
    <t>CODE</t>
  </si>
  <si>
    <t>To pay for utilities bills and office supplies</t>
  </si>
  <si>
    <t>Maintenance of official vehicle quarterly</t>
  </si>
  <si>
    <t>To procure for equipment, extension materials and other logistics.</t>
  </si>
  <si>
    <t>To train tractor and power tiller operators</t>
  </si>
  <si>
    <t>Technical staff to meet monthly</t>
  </si>
  <si>
    <t>To train 3 officers as training of trainers (TOT) on TEDMAG</t>
  </si>
  <si>
    <t>Technical staffs to be trained on TEDMAG</t>
  </si>
  <si>
    <t>Technical staffs to meet quarterly for review meeting</t>
  </si>
  <si>
    <t>Management team to meet monthly</t>
  </si>
  <si>
    <t>To organize stakeholders meeting</t>
  </si>
  <si>
    <t>To organize mass communication for extension delivery</t>
  </si>
  <si>
    <t>To perform home and farm visits by AEAs</t>
  </si>
  <si>
    <t>Monitoring visits by MDA and MAOs</t>
  </si>
  <si>
    <t>To train farmers on nursery management</t>
  </si>
  <si>
    <t>To train caterers on the use of local dishes</t>
  </si>
  <si>
    <t>To train staffs on HIV/AIDS, Malaria on preventive measures</t>
  </si>
  <si>
    <t>To sensitize caterers on the use of local food ingredients</t>
  </si>
  <si>
    <t>To sensitize youth on PFJ programme</t>
  </si>
  <si>
    <t>To attend to workshops, seminars and conferences</t>
  </si>
  <si>
    <t>To train staff on data collection</t>
  </si>
  <si>
    <t>To train staff on vegetable production</t>
  </si>
  <si>
    <t>To train staff and farmers on oil palm production</t>
  </si>
  <si>
    <t>PROGRAMME P4: ECONOMIC DEVELOPMENT</t>
  </si>
  <si>
    <t>AGRICULTURE SERVICE AND MANAGEMENT</t>
  </si>
  <si>
    <t>Monitoring of School Progress and Activities</t>
  </si>
  <si>
    <t>Data collection on termporal structures and bill boards</t>
  </si>
  <si>
    <t>Fuel &amp;Lubricant</t>
  </si>
  <si>
    <t xml:space="preserve">   Office Equipments &amp;logistics</t>
  </si>
  <si>
    <t>To cater for allowance to undertake supervison and inventory</t>
  </si>
  <si>
    <t>The amount is to cater for fuel &amp; lubricant to undertake supervion and inventory works</t>
  </si>
  <si>
    <t>To procure office printer and desktop computer to enhance productivity.</t>
  </si>
  <si>
    <t>2019 ACTUAL AS AT DEC.</t>
  </si>
  <si>
    <t>2020 ACTUAL AS AT JUN.</t>
  </si>
  <si>
    <t>Rental of facilities</t>
  </si>
  <si>
    <t>Livestock/kraals (Pounds)</t>
  </si>
  <si>
    <t>Rent of Office for area councils, dept, unit, etc</t>
  </si>
  <si>
    <t>Allowance for spending a night out of the home</t>
  </si>
  <si>
    <t>For locks, pins, extension boards</t>
  </si>
  <si>
    <t>Refreshments for meetings, official guest,</t>
  </si>
  <si>
    <t>Organization and celebration of  all statutory occasions (May day, 6th March, )</t>
  </si>
  <si>
    <t>The air conditioner is needed to cool the radio equipment and keep filed messages</t>
  </si>
  <si>
    <t>TOTAL COST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</si>
  <si>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</si>
  <si>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</si>
  <si>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</si>
  <si>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</si>
  <si>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</si>
  <si>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</si>
  <si>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</si>
  <si>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</si>
  <si>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</si>
  <si>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</si>
  <si>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To procure MTN turbonet Router,  monthly internet subscription, networking of ten offices</t>
  </si>
  <si>
    <t>Meeting</t>
  </si>
  <si>
    <t>Supervision</t>
  </si>
  <si>
    <t>To cater for allowance of departmental meeting</t>
  </si>
  <si>
    <t>To help the personnel adjust into their new work environment</t>
  </si>
  <si>
    <t>Induction/orientation</t>
  </si>
  <si>
    <t>To enable the Assembly advertise for its projects in dailies &amp; websites</t>
  </si>
  <si>
    <t>To cater for fuel and lubricants to undertake reshaping of 100km feeder roads in the municipality and also build some culverts</t>
  </si>
  <si>
    <t>Completion of 1 No. 3 unit classroom block with   toilet facility at Ntakam</t>
  </si>
  <si>
    <t>To improve quality of teaching and learning</t>
  </si>
  <si>
    <t>Supply of 1000 Mono &amp; 1135 Dual Desks to schools</t>
  </si>
  <si>
    <t xml:space="preserve">To enhance good teaching &amp; learning </t>
  </si>
  <si>
    <t>Completion of Bekwai slaughter house</t>
  </si>
  <si>
    <t xml:space="preserve">To provide a suitable place for the slaughter of animals </t>
  </si>
  <si>
    <t>Organise skilled training for 30 women</t>
  </si>
  <si>
    <t>Alternative Livehlihood Empowerment</t>
  </si>
  <si>
    <t>To help increase income levels</t>
  </si>
  <si>
    <t>To support women increase their income levels in business</t>
  </si>
  <si>
    <t>Refreshments for meetings</t>
  </si>
  <si>
    <t xml:space="preserve">    </t>
  </si>
  <si>
    <t>INTERNALLY GENERATED FUND (IGF) AND STOOL LAND REVENUES</t>
  </si>
  <si>
    <t>3111103</t>
  </si>
  <si>
    <t>To accommodate officers</t>
  </si>
  <si>
    <t>T&amp;t for monthly report submission</t>
  </si>
  <si>
    <t xml:space="preserve">                                                                                                               </t>
  </si>
  <si>
    <t>DDF - Capacity Building and Capital Projects</t>
  </si>
  <si>
    <t>Capital Projects</t>
  </si>
  <si>
    <t xml:space="preserve">Capacity Building </t>
  </si>
  <si>
    <t>G0G TRANSFERS</t>
  </si>
  <si>
    <t>PEOPLE WITH DISABILITY TRANSFER (PWDs)</t>
  </si>
  <si>
    <t>To cater for the routine maintenance of official vehicles</t>
  </si>
  <si>
    <t>Hwenampori 1No. 3unit classroom block construction</t>
  </si>
  <si>
    <t>Mineral Royalties Fund</t>
  </si>
  <si>
    <t xml:space="preserve">MP's CF </t>
  </si>
  <si>
    <t>2020 APPROVED BUDGET</t>
  </si>
  <si>
    <t>To improve conditions of the market stores &amp; promote their lifespan and enhance IGF mobilization</t>
  </si>
  <si>
    <t>Payment of allowance for two statisticians and a driver</t>
  </si>
  <si>
    <t xml:space="preserve"> For landscaping activities</t>
  </si>
  <si>
    <t>To cater for allowance to undertake supervision works (EPA)</t>
  </si>
  <si>
    <t>Sensitization women on gender &amp; social issues</t>
  </si>
  <si>
    <t>Pushing of refuse /Disloging of toilets</t>
  </si>
  <si>
    <t>GOVERNMENT PRIORITY PROJECTS</t>
  </si>
  <si>
    <t>Construction of CHPs at Surano 'A'</t>
  </si>
  <si>
    <t>Support Nursing Training College</t>
  </si>
  <si>
    <t>MANDATORY ALLOCATIONS</t>
  </si>
  <si>
    <t>Support for District Education Fund (2%)</t>
  </si>
  <si>
    <t>Malaria programmes (0.5%)</t>
  </si>
  <si>
    <t>ECONOMIC</t>
  </si>
  <si>
    <t>ENERGY</t>
  </si>
  <si>
    <t>Repair and maintenance of street lights</t>
  </si>
  <si>
    <t>Organization of annual Farmers Day celebration</t>
  </si>
  <si>
    <t>Support for planting for food, jobs &amp; investment and other agricultural programmes</t>
  </si>
  <si>
    <t>Support for One District One Factory</t>
  </si>
  <si>
    <t>SECTOR/PROJECT</t>
  </si>
  <si>
    <t>SERVICE</t>
  </si>
  <si>
    <t>Out of court settlement</t>
  </si>
  <si>
    <t>Street naming and property numbering</t>
  </si>
  <si>
    <t>Bank Charges</t>
  </si>
  <si>
    <t>Support to disaster victims</t>
  </si>
  <si>
    <t>ROADS</t>
  </si>
  <si>
    <t>SOCIAL SECTOR</t>
  </si>
  <si>
    <t>EDUCATION</t>
  </si>
  <si>
    <t xml:space="preserve">ADMINISTRATION </t>
  </si>
  <si>
    <t>INFRASTRUCTURE</t>
  </si>
  <si>
    <t>Rehabilitation of Res. Accommodation</t>
  </si>
  <si>
    <t xml:space="preserve"> RECURRENT</t>
  </si>
  <si>
    <t>Provision for NALAG Dues</t>
  </si>
  <si>
    <t>Provision for office materials</t>
  </si>
  <si>
    <t>ACCOMMODATION</t>
  </si>
  <si>
    <t>EQUIPMENT</t>
  </si>
  <si>
    <t>Procurement of logistics (2-No servers, 2-No laptops, UPS &amp; Networking Equipments)</t>
  </si>
  <si>
    <t>Maintenance of vehicle</t>
  </si>
  <si>
    <t>PROJECT MANAGEMENT</t>
  </si>
  <si>
    <t xml:space="preserve">Provision for MPCU  and preparation of M&amp;E Plan and activities </t>
  </si>
  <si>
    <t>Installation of software/local consultants fees</t>
  </si>
  <si>
    <t>ENVIRONMENT</t>
  </si>
  <si>
    <t>SANITATION</t>
  </si>
  <si>
    <t>Contract with WASTE LANDFILL LTD</t>
  </si>
  <si>
    <t>Solid &amp; Liquid Waste Management</t>
  </si>
  <si>
    <t>Provision for DESSP</t>
  </si>
  <si>
    <t>MP's CF</t>
  </si>
  <si>
    <t>Legal Fee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</si>
  <si>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</si>
  <si>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</si>
  <si>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</si>
  <si>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</si>
  <si>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 xml:space="preserve">Provision for preparation of 2022 Composite Budget and Fee-fixing </t>
  </si>
  <si>
    <t>To for the update of Revenue software</t>
  </si>
  <si>
    <t>To manage final disposal site</t>
  </si>
  <si>
    <t>To enhance IGF mobilisation</t>
  </si>
  <si>
    <t>To enhance quality of teaching and learning</t>
  </si>
  <si>
    <t>To pay for the outstanding cost</t>
  </si>
  <si>
    <t>Organise STMIE camping for Selected Pupils in the Municipal</t>
  </si>
  <si>
    <t>Organise Sports Festival for Basic Schools in the Municipal</t>
  </si>
  <si>
    <t>Maintenance of the Official Vehicles</t>
  </si>
  <si>
    <t>Organise My First Day at School</t>
  </si>
  <si>
    <t>Support to the Agric Dept. for the Farmers Day celebration in the district</t>
  </si>
  <si>
    <t>HUMAN RESOURCE DEV'T</t>
  </si>
  <si>
    <t>building of Intercom, Website Installation &amp; CCTV</t>
  </si>
  <si>
    <t>This amount is meant to meet the cost of preparation of 2022-2025 DMTDP; Data collection, public hearings, stakeholders' meetings , need assessment etc.</t>
  </si>
  <si>
    <t>This will help to identify and nurture young innovators to add value to the country's resources</t>
  </si>
  <si>
    <t>The essence of sports is develop the motor skills, build Self - Confidence and harnes future athetes</t>
  </si>
  <si>
    <t>This ensures easy movement of office staff and logistics</t>
  </si>
  <si>
    <t>Cultural activities expose pupils to their traditions and norms and build their confidence</t>
  </si>
  <si>
    <t>This increase enrolment for beginers</t>
  </si>
  <si>
    <t>Rental of office accommodation for Area councils</t>
  </si>
  <si>
    <t xml:space="preserve">To enhance sub-structure </t>
  </si>
  <si>
    <t>Training, Sensitization and Orientation</t>
  </si>
  <si>
    <t xml:space="preserve">To Bridge Capacity Gap </t>
  </si>
  <si>
    <t>Support to NALAG activities</t>
  </si>
  <si>
    <t>official trips to lgs,cagd</t>
  </si>
  <si>
    <t>staff validation, hrmis,sending data and via internet</t>
  </si>
  <si>
    <t>13% ssf contribution</t>
  </si>
  <si>
    <t xml:space="preserve">staff reccuitment activities </t>
  </si>
  <si>
    <t>To send input forms and official correpondence to lgs and cagd.</t>
  </si>
  <si>
    <t>To purchase data for monthly staff validation, updating and back up of hrmis and sending of data, staff information via internet to lgs and rcc</t>
  </si>
  <si>
    <t>To pay for wages assembly’s local staff</t>
  </si>
  <si>
    <t xml:space="preserve">To pay for ssnit contribution of local staff </t>
  </si>
  <si>
    <t xml:space="preserve">To cater for the allowance of lawyer &amp; city guard </t>
  </si>
  <si>
    <t xml:space="preserve">To advertise and conduct interview for staff recruitment to fill vacancies </t>
  </si>
  <si>
    <t>Furnishing Residential Accommodation</t>
  </si>
  <si>
    <t xml:space="preserve">To cater for all activities related to the preparation of the 2022 Composite Budget </t>
  </si>
  <si>
    <t>DISTRICT ASSEMBLY COMMON FUND (DACF)</t>
  </si>
  <si>
    <t>HR</t>
  </si>
  <si>
    <t>Statistics</t>
  </si>
  <si>
    <t>Child right &amp; protection</t>
  </si>
  <si>
    <t>BIBIANI-ANHWIASO-BEKWAI MUNICIPAL ASSEMBLY</t>
  </si>
  <si>
    <t>Act 936 of 2016 section 150 empowers the minister in charge of Local Government ministry to issue guideline</t>
  </si>
  <si>
    <t>for fixing of rate by the Metropolitan, Municipal and District Assemblies.</t>
  </si>
  <si>
    <r>
      <t xml:space="preserve">In accordance with the powers conferred on the Bibiani-Anhwiaso-Bekwai District Assembly, by sections </t>
    </r>
    <r>
      <rPr>
        <b/>
        <sz val="11"/>
        <rFont val="Times New Roman"/>
        <family val="1"/>
      </rPr>
      <t>92 (1-3)</t>
    </r>
    <r>
      <rPr>
        <sz val="11"/>
        <rFont val="Times New Roman"/>
        <family val="1"/>
      </rPr>
      <t>,</t>
    </r>
  </si>
  <si>
    <r>
      <t>137(1), 141(1), 144 and 146(3a) of the Local Governance Act, 2016, Act 936,</t>
    </r>
    <r>
      <rPr>
        <sz val="11"/>
        <rFont val="Times New Roman"/>
        <family val="1"/>
      </rPr>
      <t xml:space="preserve"> the following rates, licenses </t>
    </r>
  </si>
  <si>
    <t>the duty of every person liable to pay these rates thereof at the Town/Area Council office of the Bibiani-</t>
  </si>
  <si>
    <t>a collector or any authorized persons of this Assembly prior to the date.  In default therefore, court action</t>
  </si>
  <si>
    <t>would be instituted against the offender.</t>
  </si>
  <si>
    <t>Per Annum</t>
  </si>
  <si>
    <t>CAT A (eg. ECG)                RV. 198,545</t>
  </si>
  <si>
    <t>1 storey</t>
  </si>
  <si>
    <t>A-100.00, B-50.00</t>
  </si>
  <si>
    <t xml:space="preserve">4 storey   3 storey   2 storey </t>
  </si>
  <si>
    <t xml:space="preserve">      ''           ''</t>
  </si>
  <si>
    <t>A=250, B=200 C=150</t>
  </si>
  <si>
    <t xml:space="preserve">  Large</t>
  </si>
  <si>
    <t xml:space="preserve"> Medium</t>
  </si>
  <si>
    <t xml:space="preserve"> Small</t>
  </si>
  <si>
    <t>4 storey   3 storey   2 storey  1 storey</t>
  </si>
  <si>
    <t>A=400, B=300 C=200  D=100</t>
  </si>
  <si>
    <t>B. Residential / Commercial building</t>
  </si>
  <si>
    <t xml:space="preserve">Cocoa shed (with residence) </t>
  </si>
  <si>
    <t>,,               ,,     (without residence)</t>
  </si>
  <si>
    <t>F-90.00</t>
  </si>
  <si>
    <t>Per Application</t>
  </si>
  <si>
    <t>Per Room</t>
  </si>
  <si>
    <t>Per Flat</t>
  </si>
  <si>
    <t>per plot/0.25 Acre</t>
  </si>
  <si>
    <t xml:space="preserve">per storey </t>
  </si>
  <si>
    <t>per application</t>
  </si>
  <si>
    <t>Per Metre</t>
  </si>
  <si>
    <t xml:space="preserve">per plot/0.25 Acre </t>
  </si>
  <si>
    <t xml:space="preserve"> per plot</t>
  </si>
  <si>
    <t>Per Day</t>
  </si>
  <si>
    <t>Per Mini bag</t>
  </si>
  <si>
    <t xml:space="preserve">         ,,</t>
  </si>
  <si>
    <t>Per Maxi bag</t>
  </si>
  <si>
    <t xml:space="preserve">   b. Wheelbarrow</t>
  </si>
  <si>
    <t>per basket / crate</t>
  </si>
  <si>
    <t>per Pigfeet</t>
  </si>
  <si>
    <t>per gullon</t>
  </si>
  <si>
    <t>per truck load</t>
  </si>
  <si>
    <t>per Bunch</t>
  </si>
  <si>
    <t>per log</t>
  </si>
  <si>
    <t>per load</t>
  </si>
  <si>
    <t xml:space="preserve">           ''     ''</t>
  </si>
  <si>
    <t>per canoe</t>
  </si>
  <si>
    <t>per tin</t>
  </si>
  <si>
    <t>per month</t>
  </si>
  <si>
    <t>Sand including river and Sea Sand</t>
  </si>
  <si>
    <t>Above 7 Tonnes Per load 40 25 20</t>
  </si>
  <si>
    <t>6 to 7 Tonnes Per load 25 15 10</t>
  </si>
  <si>
    <t>Up to 5 Tonnes</t>
  </si>
  <si>
    <t>per animal</t>
  </si>
  <si>
    <t>per registration</t>
  </si>
  <si>
    <t>per annum</t>
  </si>
  <si>
    <t>per funeral</t>
  </si>
  <si>
    <t>per dump</t>
  </si>
  <si>
    <t>Conservation Fee (Assembly Vehicle)</t>
  </si>
  <si>
    <t>Dislodgement- Public toilet ( within District)</t>
  </si>
  <si>
    <t>per trip-No fuel</t>
  </si>
  <si>
    <t>Dislodgement- Public toilet ( outside District)</t>
  </si>
  <si>
    <t xml:space="preserve">   a. Dislodgement private toilet (within District)</t>
  </si>
  <si>
    <t xml:space="preserve">   b. Dislodgement private toilet ( outside District)</t>
  </si>
  <si>
    <t xml:space="preserve">   c. Dislodgement companies ( within District)</t>
  </si>
  <si>
    <t>Per Month</t>
  </si>
  <si>
    <t>Per Session</t>
  </si>
  <si>
    <t>per copy</t>
  </si>
  <si>
    <t>Per Grave</t>
  </si>
  <si>
    <t>Per Funeral</t>
  </si>
  <si>
    <t>Per Cow</t>
  </si>
  <si>
    <t>Per Sheep /Goat</t>
  </si>
  <si>
    <t xml:space="preserve"> per day</t>
  </si>
  <si>
    <t>per mkt day</t>
  </si>
  <si>
    <t>per night</t>
  </si>
  <si>
    <t>per visit</t>
  </si>
  <si>
    <t xml:space="preserve">                                                 Two or More</t>
  </si>
  <si>
    <t>Per board</t>
  </si>
  <si>
    <t>per truck</t>
  </si>
  <si>
    <t>per mast per annum</t>
  </si>
  <si>
    <t xml:space="preserve"> per annum</t>
  </si>
  <si>
    <t xml:space="preserve">                             Bibiani Market - Outside Store B</t>
  </si>
  <si>
    <t xml:space="preserve">                              Bibiani Market - Inside Store</t>
  </si>
  <si>
    <t xml:space="preserve">                               Bibiani Market - Stall</t>
  </si>
  <si>
    <t xml:space="preserve">                                Pataboase Market - Store</t>
  </si>
  <si>
    <t xml:space="preserve">                                 Pataboase Market - Stall</t>
  </si>
  <si>
    <t xml:space="preserve">                                  Bekwai Market - Store A</t>
  </si>
  <si>
    <t xml:space="preserve">                                 Bekwai Market - Store B</t>
  </si>
  <si>
    <t xml:space="preserve">                                  Bekwai Market - Stall</t>
  </si>
  <si>
    <t>per day</t>
  </si>
  <si>
    <t>per</t>
  </si>
  <si>
    <t>SEIZURE OF WARES</t>
  </si>
  <si>
    <t xml:space="preserve">In the event of seizure of any wares to enforce collection of a fee, rate or license due to failure to pay the spot fine, </t>
  </si>
  <si>
    <t xml:space="preserve">the owner has Seventy-two (72) hours within which to make good his or her indebtedness to the Assembly in order </t>
  </si>
  <si>
    <t xml:space="preserve">to reclaim his or her wares failure to this, the Assembly reserves the right to auction the wares in question to recover </t>
  </si>
  <si>
    <t>the debt and defray in full any expense thereon.</t>
  </si>
  <si>
    <t>NB:</t>
  </si>
  <si>
    <t xml:space="preserve"> It shall be the duty of every person liable to pay a rate, fee or license specified in this Resolution to settle </t>
  </si>
  <si>
    <t>hon. Robert aidoo (ph.d)                                     s.m. abdul-rahman</t>
  </si>
  <si>
    <t>(presiding member)                                   (municipal co-ord. director)</t>
  </si>
  <si>
    <t>DRAFT FEE-FIXING RESOLUTION FOR 2021</t>
  </si>
  <si>
    <r>
      <t xml:space="preserve">and fees have been </t>
    </r>
    <r>
      <rPr>
        <sz val="11"/>
        <color rgb="FFFF0000"/>
        <rFont val="Times New Roman"/>
        <family val="1"/>
      </rPr>
      <t>DRAFT</t>
    </r>
    <r>
      <rPr>
        <sz val="11"/>
        <rFont val="Times New Roman"/>
        <family val="1"/>
      </rPr>
      <t xml:space="preserve"> for </t>
    </r>
    <r>
      <rPr>
        <b/>
        <sz val="11"/>
        <rFont val="Times New Roman"/>
        <family val="1"/>
      </rPr>
      <t>2021 Fiscal Year (1</t>
    </r>
    <r>
      <rPr>
        <b/>
        <vertAlign val="superscript"/>
        <sz val="11"/>
        <rFont val="Times New Roman"/>
        <family val="1"/>
      </rPr>
      <t>st</t>
    </r>
    <r>
      <rPr>
        <b/>
        <sz val="11"/>
        <rFont val="Times New Roman"/>
        <family val="1"/>
      </rPr>
      <t xml:space="preserve"> January 2021, to 31</t>
    </r>
    <r>
      <rPr>
        <b/>
        <vertAlign val="superscript"/>
        <sz val="11"/>
        <rFont val="Times New Roman"/>
        <family val="1"/>
      </rPr>
      <t>st</t>
    </r>
    <r>
      <rPr>
        <b/>
        <sz val="11"/>
        <rFont val="Times New Roman"/>
        <family val="1"/>
      </rPr>
      <t xml:space="preserve"> December 2021)</t>
    </r>
    <r>
      <rPr>
        <sz val="11"/>
        <rFont val="Times New Roman"/>
        <family val="1"/>
      </rPr>
      <t xml:space="preserve">.  It shall be  </t>
    </r>
  </si>
  <si>
    <t>…………………………………………….., 2021</t>
  </si>
  <si>
    <t>Supermarkets (Melcom)</t>
  </si>
  <si>
    <t>A-1,200.00       B-1,000.00</t>
  </si>
  <si>
    <t>Supermarkets (Sofo Mamme)</t>
  </si>
  <si>
    <t>A-350.00 B- 250.00 C- 200.00 D-150.00</t>
  </si>
  <si>
    <t>A= 750.00    B= 600.00        C= 500.00</t>
  </si>
  <si>
    <t xml:space="preserve"> A- 300.00     B- 200.00      C-150.00</t>
  </si>
  <si>
    <r>
      <rPr>
        <b/>
        <sz val="11"/>
        <rFont val="Times New Roman"/>
        <family val="1"/>
      </rPr>
      <t>BASIC RATES</t>
    </r>
    <r>
      <rPr>
        <sz val="11"/>
        <rFont val="Times New Roman"/>
        <family val="1"/>
      </rPr>
      <t xml:space="preserve"> -  A minimum amount chargeable on all residents in the district, 18 years and above </t>
    </r>
  </si>
  <si>
    <r>
      <t xml:space="preserve">Pre-school Facilities </t>
    </r>
    <r>
      <rPr>
        <b/>
        <i/>
        <sz val="11"/>
        <rFont val="Times New Roman"/>
        <family val="1"/>
      </rPr>
      <t> </t>
    </r>
  </si>
  <si>
    <r>
      <t>Primary Schools/Junior High Schools</t>
    </r>
    <r>
      <rPr>
        <b/>
        <i/>
        <sz val="11"/>
        <rFont val="Times New Roman"/>
        <family val="1"/>
      </rPr>
      <t> </t>
    </r>
  </si>
  <si>
    <t>Other Artisans / Self Employed (Mason, Valcanizer, carpenter, elctrictcian, plumbers,painters, etc)</t>
  </si>
  <si>
    <t>Training, sensitization and orientation.</t>
  </si>
  <si>
    <t xml:space="preserve">   C . Daize</t>
  </si>
  <si>
    <t>Purchase of office equipment and supplies</t>
  </si>
  <si>
    <t>Desktop computer, chairs, tables, etc</t>
  </si>
  <si>
    <t xml:space="preserve">Allowance </t>
  </si>
  <si>
    <t xml:space="preserve">Other Travel And Transportation </t>
  </si>
  <si>
    <t>Refreshment</t>
  </si>
  <si>
    <t xml:space="preserve">Fuel </t>
  </si>
  <si>
    <t xml:space="preserve">Educational &amp; Financial Support </t>
  </si>
  <si>
    <t xml:space="preserve">Training Materials </t>
  </si>
  <si>
    <t>Hiring Of Vehicle</t>
  </si>
  <si>
    <t>Telecommunication</t>
  </si>
  <si>
    <t>Maintenance Of Office Equipment</t>
  </si>
  <si>
    <t>Drugs</t>
  </si>
  <si>
    <t>UNICEF-Child right and protection</t>
  </si>
  <si>
    <t>Child right protection</t>
  </si>
  <si>
    <t>SUB-PROGRAMME : SP2.1 Education</t>
  </si>
  <si>
    <t>MMDA 2021 Indicative Budget Ceilings</t>
  </si>
  <si>
    <t>MAG-Agric</t>
  </si>
  <si>
    <t>HR department</t>
  </si>
  <si>
    <t>Statistical department</t>
  </si>
  <si>
    <t>Social Welfare and community development</t>
  </si>
  <si>
    <t>Provision for preparation of 2022  Composite Budget and Fee-fixing resolution</t>
  </si>
  <si>
    <t>Promotion fee for no. of staff due for promotion in the 2021 administrative year.</t>
  </si>
  <si>
    <t xml:space="preserve">To bridge capacity gap </t>
  </si>
  <si>
    <t>To pay for outstanding balance</t>
  </si>
  <si>
    <t xml:space="preserve">TOTAL COST </t>
  </si>
  <si>
    <t xml:space="preserve">To create access </t>
  </si>
  <si>
    <t>Monthly paid &amp; casual labour</t>
  </si>
  <si>
    <t>Special allowance/ honorarium</t>
  </si>
  <si>
    <t xml:space="preserve">Staff reccuitment activities </t>
  </si>
  <si>
    <t>IGF</t>
  </si>
  <si>
    <t xml:space="preserve">Support to other Departments of the Assembly </t>
  </si>
  <si>
    <t>Fire service,Police, Immigration, Forestry etc.</t>
  </si>
  <si>
    <t>for purchased lands</t>
  </si>
  <si>
    <t>Enmeration of rateable properties</t>
  </si>
  <si>
    <t>Printing press/ photocopy</t>
  </si>
  <si>
    <t>Cocoa Buying/Residue delears</t>
  </si>
  <si>
    <t>Agric - DONOR</t>
  </si>
  <si>
    <t>Medical Examination /Clinical Treatment</t>
  </si>
  <si>
    <t>To service AG, Exco and sub committee  meetings</t>
  </si>
  <si>
    <t>PPEs to the Environmental Health unit</t>
  </si>
  <si>
    <t>To combact Covid-19 pandamic</t>
  </si>
  <si>
    <t>CAT-B (eg. Chirano)            RV. 6,250</t>
  </si>
  <si>
    <t>Provision for site meetings sod-cutting and project commissioning</t>
  </si>
  <si>
    <t>Departmental Meetings</t>
  </si>
  <si>
    <t>Allowance for data collection and inventry</t>
  </si>
  <si>
    <t>Office equipment and logistics</t>
  </si>
  <si>
    <t>Staff development</t>
  </si>
  <si>
    <t xml:space="preserve">Casino </t>
  </si>
  <si>
    <t>Maintenace of office equipment</t>
  </si>
  <si>
    <t>Repairs of office equipment</t>
  </si>
  <si>
    <t>Bibiani/Bekwai market stores rehabilitation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</si>
  <si>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</si>
  <si>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</si>
  <si>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</si>
  <si>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</si>
  <si>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Const. of Area council office at Bibiani and Bekwai</t>
  </si>
  <si>
    <t>Compl. of  1No. 12 seater water closet toilet at Wenchi</t>
  </si>
  <si>
    <t>Construction of 5seater WC toilet at Adiembra C</t>
  </si>
  <si>
    <t>Maintenance of 26km feeder roads</t>
  </si>
  <si>
    <t>For the rentals of office accomodation</t>
  </si>
  <si>
    <t>To procure 4 desktop, 3 laptop computers, 4 printers,</t>
  </si>
  <si>
    <t>To improve local economic activities</t>
  </si>
  <si>
    <t xml:space="preserve">   d. External Emptier (large tank)</t>
  </si>
  <si>
    <t xml:space="preserve">   e. External Emptier (small tank)</t>
  </si>
  <si>
    <t>For waste landfill activities</t>
  </si>
  <si>
    <t>ALLOWANCES</t>
  </si>
  <si>
    <t>FEEDING/ REFRESHMENT / WATER</t>
  </si>
  <si>
    <t>FUEL / HIRING OF VEHICLE</t>
  </si>
  <si>
    <t>OFFICE EQUIPMENT / ITEM</t>
  </si>
  <si>
    <t>MEDICAL SUPPORT</t>
  </si>
  <si>
    <t>ASSISTIVE DEVICES</t>
  </si>
  <si>
    <t>APPRENTICESHIP SUPPORT</t>
  </si>
  <si>
    <t>INCOME GENERATION ACTIVITIES</t>
  </si>
  <si>
    <t>CELEBRATION OF WHITE CANE &amp; DISABILITY DAYS</t>
  </si>
  <si>
    <t>AFFILIATION FEE</t>
  </si>
  <si>
    <t xml:space="preserve">ADVOCACY/PUBLIC EDUCATION 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</si>
  <si>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</si>
  <si>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</si>
  <si>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</si>
  <si>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</si>
  <si>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cater for DFMC members &amp; GFDO's excutive Regional and National meetings / conferences/ workshops / celebrations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</si>
  <si>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</si>
  <si>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</si>
  <si>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</si>
  <si>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EDUCATIONAL SUPPORT</t>
  </si>
  <si>
    <t>Rehabilitation/Reshaping of feeder roads (40km)</t>
  </si>
  <si>
    <t>Support forestry commission to monitor mining and logging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</si>
  <si>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</si>
  <si>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</si>
  <si>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</si>
  <si>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</si>
  <si>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Support to RCC</t>
  </si>
  <si>
    <t>To help repair broken down boreholes in the Municipality</t>
  </si>
  <si>
    <t>To cater for bank charges</t>
  </si>
  <si>
    <t xml:space="preserve"> Self-help &amp; community initiative projects </t>
  </si>
  <si>
    <t>To cater for unbudgeted activities</t>
  </si>
  <si>
    <t>To ensure strict Adherence to Professional Standards and Ethitics</t>
  </si>
  <si>
    <t xml:space="preserve"> Self-help and community initiated projects (5%)</t>
  </si>
  <si>
    <t>Completion of Dansokrom Toilet</t>
  </si>
  <si>
    <t>Mechanized borehole const. at MCE's Residence</t>
  </si>
  <si>
    <t>Procurement of Furnitures for offices</t>
  </si>
  <si>
    <t>For officers to have sitting place</t>
  </si>
  <si>
    <t>3113160</t>
  </si>
  <si>
    <t>Training on minute and report writing</t>
  </si>
  <si>
    <t>Adept new techniques and stategies in minutes and report writing</t>
  </si>
  <si>
    <t>Revenue mobilisation training</t>
  </si>
  <si>
    <t>To bridge gap identified by the DPAT team</t>
  </si>
  <si>
    <t xml:space="preserve">Procurement of laptop </t>
  </si>
  <si>
    <t>To facilitate office work</t>
  </si>
  <si>
    <t>Extension of electricity in the Municipality</t>
  </si>
  <si>
    <t>Final payment of Dansokrom Classroom block</t>
  </si>
  <si>
    <t>Completion of mechanized borehole at Kwamekrom</t>
  </si>
  <si>
    <t xml:space="preserve">Construction of 2no 2/1200m Pipe culvert at Morno </t>
  </si>
  <si>
    <t xml:space="preserve">Construction of New Market at Bibiani &amp; Humjibre </t>
  </si>
  <si>
    <t>Procurement of Office Equipment</t>
  </si>
  <si>
    <t>Establishment of Ghana National Ambulance Service unit &amp; Fire Thunder Office</t>
  </si>
  <si>
    <t>Procurement of Complainance Management Software</t>
  </si>
  <si>
    <t>For the loggement of complains of BABMA clients</t>
  </si>
  <si>
    <t>Data collection and Property updating</t>
  </si>
  <si>
    <t>To update ratable properties (Moveable &amp; Inmoveable)</t>
  </si>
  <si>
    <t xml:space="preserve">Procurement of Security Uniforms and Cloth for Assembly </t>
  </si>
  <si>
    <t xml:space="preserve">To procurement Security Uniforms and Cloth for Assembly </t>
  </si>
  <si>
    <t>To pay for the renovation of Dormitory, Administration,Furniture, Dining &amp; Toilet blocks at the College of Health Sciences, Anhwiaso</t>
  </si>
  <si>
    <t>Dredging of river Chira channel at Sefwi Bekwai</t>
  </si>
  <si>
    <t>To prevent floading</t>
  </si>
  <si>
    <t>Construction of  2/900m Pipe culvert at Praga</t>
  </si>
  <si>
    <t>To create access to Oversea/Praga</t>
  </si>
  <si>
    <t xml:space="preserve">Arearrs </t>
  </si>
  <si>
    <t xml:space="preserve">the amount due at the offices of Bibiani-Anhwiaso-Bekwai Municipal Assembly or pay to its designated Revenue   </t>
  </si>
  <si>
    <r>
      <rPr>
        <sz val="11"/>
        <rFont val="Times New Roman"/>
        <family val="1"/>
      </rPr>
      <t>Collectors throghout the district</t>
    </r>
    <r>
      <rPr>
        <b/>
        <sz val="11"/>
        <rFont val="Times New Roman"/>
        <family val="1"/>
      </rPr>
      <t xml:space="preserve"> on or before 30</t>
    </r>
    <r>
      <rPr>
        <b/>
        <vertAlign val="superscript"/>
        <sz val="11"/>
        <rFont val="Times New Roman"/>
        <family val="1"/>
      </rPr>
      <t>th</t>
    </r>
    <r>
      <rPr>
        <b/>
        <sz val="11"/>
        <rFont val="Times New Roman"/>
        <family val="1"/>
      </rPr>
      <t xml:space="preserve"> June, 2021.</t>
    </r>
  </si>
  <si>
    <r>
      <t xml:space="preserve">Made at a Meeting of the </t>
    </r>
    <r>
      <rPr>
        <b/>
        <sz val="11"/>
        <rFont val="Times New Roman"/>
        <family val="1"/>
      </rPr>
      <t>BIBIANI-ANHWIASO-BEKWAI MUNICIPAL ASSEMBLY HELD ON</t>
    </r>
    <r>
      <rPr>
        <sz val="11"/>
        <rFont val="Times New Roman"/>
        <family val="1"/>
      </rPr>
      <t xml:space="preserve"> </t>
    </r>
  </si>
  <si>
    <t>DRAFT   REVENUE   ITEMS CEDED TO THE ZONAL COUNCIL</t>
  </si>
  <si>
    <t>Printing Press/ Photocopy</t>
  </si>
  <si>
    <t>Canopy / Chairs / Mattress Hirers</t>
  </si>
  <si>
    <t xml:space="preserve"> Poultry</t>
  </si>
  <si>
    <t>Residue delears</t>
  </si>
  <si>
    <t>Bars/Spot</t>
  </si>
  <si>
    <t>Slaughter Fines</t>
  </si>
  <si>
    <t>Promotion activities</t>
  </si>
  <si>
    <t>Official trips to lgs,cagd</t>
  </si>
  <si>
    <t>Staff validation, hrmis,sending data and via internet</t>
  </si>
  <si>
    <t>Landscaping &amp; Gardening</t>
  </si>
  <si>
    <r>
      <t xml:space="preserve">Anhwiaso-Bekwai Municipal Assembly, by the </t>
    </r>
    <r>
      <rPr>
        <b/>
        <sz val="11"/>
        <rFont val="Times New Roman"/>
        <family val="1"/>
      </rPr>
      <t>30</t>
    </r>
    <r>
      <rPr>
        <b/>
        <vertAlign val="superscript"/>
        <sz val="11"/>
        <rFont val="Times New Roman"/>
        <family val="1"/>
      </rPr>
      <t>th</t>
    </r>
    <r>
      <rPr>
        <b/>
        <sz val="11"/>
        <rFont val="Times New Roman"/>
        <family val="1"/>
      </rPr>
      <t xml:space="preserve"> of September, 2020</t>
    </r>
    <r>
      <rPr>
        <sz val="11"/>
        <rFont val="Times New Roman"/>
        <family val="1"/>
      </rPr>
      <t xml:space="preserve">, unless such person has paid the rate to </t>
    </r>
  </si>
  <si>
    <t xml:space="preserve">Local Economic Development </t>
  </si>
  <si>
    <t>Support to Zonal council activities</t>
  </si>
  <si>
    <t>Stool Land Rev.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</si>
</sst>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&quot;GHC&quot;#,##0.00_);[Red]\(&quot;GHC&quot;#,##0.00\)"/>
    <numFmt numFmtId="167" formatCode="_(* #,##0_);_(* \(#,##0\);_(* &quot;-&quot;??_);_(@_)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b/>
      <sz val="12"/>
      <color rgb="FF404040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b/>
      <sz val="12"/>
      <color rgb="FF000000"/>
      <name val="Tahoma"/>
      <family val="2"/>
    </font>
    <font>
      <b/>
      <sz val="10"/>
      <color rgb="FF00000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Times New Roman"/>
      <family val="1"/>
    </font>
    <font>
      <b/>
      <sz val="10"/>
      <name val="Arial"/>
      <family val="2"/>
    </font>
    <font>
      <b/>
      <sz val="11"/>
      <color rgb="FF000000"/>
      <name val="Times New Roman"/>
      <family val="1"/>
    </font>
    <font>
      <b/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i/>
      <sz val="11"/>
      <color rgb="FF000000"/>
      <name val="Arial"/>
      <family val="2"/>
    </font>
    <font>
      <b/>
      <i/>
      <sz val="11"/>
      <name val="Arial"/>
      <family val="2"/>
    </font>
    <font>
      <b/>
      <sz val="10"/>
      <color rgb="FF000000"/>
      <name val="Times New Roman"/>
      <family val="1"/>
    </font>
    <font>
      <sz val="11"/>
      <name val="Calibri"/>
      <family val="2"/>
    </font>
    <font>
      <b/>
      <u val="singleAccounting"/>
      <sz val="12"/>
      <color theme="1"/>
      <name val="Tahom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ahoma"/>
      <family val="2"/>
    </font>
    <font>
      <sz val="11"/>
      <color rgb="FFFF0000"/>
      <name val="Times New Roman"/>
      <family val="1"/>
    </font>
    <font>
      <b/>
      <vertAlign val="superscript"/>
      <sz val="11"/>
      <name val="Times New Roman"/>
      <family val="1"/>
    </font>
    <font>
      <b/>
      <sz val="12"/>
      <name val="Tahoma"/>
      <family val="2"/>
    </font>
    <font>
      <b/>
      <sz val="14"/>
      <name val="Algerian"/>
      <family val="5"/>
    </font>
    <font>
      <b/>
      <i/>
      <sz val="11"/>
      <color rgb="FF000000"/>
      <name val="Times New Roman"/>
      <family val="1"/>
    </font>
    <font>
      <b/>
      <i/>
      <sz val="11"/>
      <name val="Times New Roman"/>
      <family val="1"/>
    </font>
    <font>
      <b/>
      <sz val="12"/>
      <color rgb="FF404040"/>
      <name val="Times New Roman"/>
      <family val="1"/>
    </font>
    <font>
      <sz val="12"/>
      <color rgb="FF404040"/>
      <name val="Times New Roman"/>
      <family val="1"/>
    </font>
    <font>
      <sz val="8"/>
      <color theme="1"/>
      <name val="Tahoma"/>
      <family val="2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164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</cellStyleXfs>
  <cellXfs count="836">
    <xf numFmtId="0" fontId="0" fillId="0" borderId="0" xfId="0"/>
    <xf numFmtId="0" fontId="3" fillId="2" borderId="2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2" fillId="2" borderId="4" xfId="0" applyFont="1" applyFill="1" applyBorder="1" applyAlignment="1"/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4" fillId="2" borderId="11" xfId="0" applyFont="1" applyFill="1" applyBorder="1" applyAlignment="1"/>
    <xf numFmtId="0" fontId="2" fillId="2" borderId="0" xfId="0" applyFont="1" applyFill="1" applyBorder="1" applyAlignment="1"/>
    <xf numFmtId="43" fontId="3" fillId="2" borderId="0" xfId="1" applyFont="1" applyFill="1" applyBorder="1" applyAlignment="1"/>
    <xf numFmtId="0" fontId="6" fillId="2" borderId="0" xfId="0" applyFont="1" applyFill="1" applyBorder="1" applyAlignment="1">
      <alignment wrapText="1"/>
    </xf>
    <xf numFmtId="0" fontId="12" fillId="2" borderId="0" xfId="4" applyFont="1" applyFill="1" applyBorder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6" fillId="2" borderId="0" xfId="0" applyFont="1" applyFill="1" applyBorder="1" applyAlignment="1"/>
    <xf numFmtId="43" fontId="6" fillId="2" borderId="0" xfId="0" applyNumberFormat="1" applyFont="1" applyFill="1" applyBorder="1" applyAlignment="1"/>
    <xf numFmtId="0" fontId="12" fillId="2" borderId="0" xfId="4" applyFont="1" applyFill="1" applyBorder="1" applyAlignment="1">
      <alignment wrapText="1"/>
    </xf>
    <xf numFmtId="0" fontId="10" fillId="2" borderId="0" xfId="4" applyFont="1" applyFill="1" applyBorder="1" applyAlignment="1">
      <alignment wrapText="1"/>
    </xf>
    <xf numFmtId="43" fontId="3" fillId="2" borderId="0" xfId="1" applyFont="1" applyFill="1" applyBorder="1" applyAlignment="1">
      <alignment horizontal="left"/>
    </xf>
    <xf numFmtId="43" fontId="6" fillId="2" borderId="0" xfId="1" applyFont="1" applyFill="1" applyBorder="1" applyAlignment="1"/>
    <xf numFmtId="43" fontId="3" fillId="2" borderId="0" xfId="0" applyNumberFormat="1" applyFont="1" applyFill="1" applyBorder="1" applyAlignment="1">
      <alignment horizontal="left"/>
    </xf>
    <xf numFmtId="43" fontId="6" fillId="2" borderId="11" xfId="0" applyNumberFormat="1" applyFont="1" applyFill="1" applyBorder="1" applyAlignment="1"/>
    <xf numFmtId="0" fontId="6" fillId="2" borderId="11" xfId="0" applyFont="1" applyFill="1" applyBorder="1" applyAlignment="1"/>
    <xf numFmtId="0" fontId="6" fillId="2" borderId="1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3" fontId="6" fillId="2" borderId="11" xfId="1" applyFont="1" applyFill="1" applyBorder="1" applyAlignment="1"/>
    <xf numFmtId="164" fontId="6" fillId="2" borderId="11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6" fillId="2" borderId="9" xfId="0" applyFont="1" applyFill="1" applyBorder="1" applyAlignment="1"/>
    <xf numFmtId="0" fontId="6" fillId="2" borderId="0" xfId="0" applyFont="1" applyFill="1" applyBorder="1" applyAlignment="1">
      <alignment horizontal="left"/>
    </xf>
    <xf numFmtId="0" fontId="2" fillId="0" borderId="0" xfId="0" applyFont="1"/>
    <xf numFmtId="164" fontId="2" fillId="0" borderId="0" xfId="3" applyFont="1" applyFill="1"/>
    <xf numFmtId="0" fontId="0" fillId="0" borderId="0" xfId="0" applyFill="1"/>
    <xf numFmtId="0" fontId="0" fillId="0" borderId="0" xfId="0" applyAlignment="1"/>
    <xf numFmtId="0" fontId="2" fillId="0" borderId="4" xfId="0" applyFont="1" applyBorder="1"/>
    <xf numFmtId="0" fontId="2" fillId="0" borderId="0" xfId="0" applyFont="1" applyAlignment="1"/>
    <xf numFmtId="0" fontId="3" fillId="0" borderId="0" xfId="0" applyFont="1"/>
    <xf numFmtId="164" fontId="3" fillId="0" borderId="0" xfId="3" applyFont="1" applyFill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164" fontId="2" fillId="0" borderId="14" xfId="3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/>
    </xf>
    <xf numFmtId="0" fontId="2" fillId="0" borderId="4" xfId="0" applyFont="1" applyFill="1" applyBorder="1" applyAlignment="1"/>
    <xf numFmtId="0" fontId="3" fillId="0" borderId="4" xfId="0" applyFont="1" applyFill="1" applyBorder="1" applyAlignment="1"/>
    <xf numFmtId="164" fontId="3" fillId="0" borderId="4" xfId="3" applyFont="1" applyFill="1" applyBorder="1" applyAlignment="1"/>
    <xf numFmtId="0" fontId="3" fillId="0" borderId="16" xfId="0" applyFont="1" applyFill="1" applyBorder="1" applyAlignment="1"/>
    <xf numFmtId="0" fontId="0" fillId="0" borderId="0" xfId="0" applyFill="1" applyAlignment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/>
    <xf numFmtId="164" fontId="3" fillId="2" borderId="4" xfId="3" applyFont="1" applyFill="1" applyBorder="1" applyAlignment="1"/>
    <xf numFmtId="164" fontId="3" fillId="2" borderId="16" xfId="3" applyFont="1" applyFill="1" applyBorder="1" applyAlignment="1"/>
    <xf numFmtId="0" fontId="0" fillId="2" borderId="0" xfId="0" applyFill="1" applyAlignment="1"/>
    <xf numFmtId="0" fontId="3" fillId="0" borderId="3" xfId="0" applyFont="1" applyBorder="1" applyAlignment="1">
      <alignment horizontal="center"/>
    </xf>
    <xf numFmtId="164" fontId="3" fillId="0" borderId="16" xfId="3" applyFont="1" applyFill="1" applyBorder="1" applyAlignment="1"/>
    <xf numFmtId="43" fontId="0" fillId="2" borderId="0" xfId="0" applyNumberFormat="1" applyFill="1" applyAlignment="1"/>
    <xf numFmtId="0" fontId="3" fillId="2" borderId="11" xfId="0" applyFont="1" applyFill="1" applyBorder="1" applyAlignment="1">
      <alignment horizontal="center"/>
    </xf>
    <xf numFmtId="0" fontId="3" fillId="2" borderId="0" xfId="0" applyFont="1" applyFill="1" applyBorder="1" applyAlignment="1"/>
    <xf numFmtId="164" fontId="3" fillId="2" borderId="0" xfId="3" applyFont="1" applyFill="1" applyBorder="1" applyAlignment="1"/>
    <xf numFmtId="164" fontId="3" fillId="2" borderId="17" xfId="3" applyFont="1" applyFill="1" applyBorder="1" applyAlignment="1"/>
    <xf numFmtId="0" fontId="3" fillId="2" borderId="4" xfId="0" applyFont="1" applyFill="1" applyBorder="1" applyAlignment="1">
      <alignment vertical="center" wrapText="1"/>
    </xf>
    <xf numFmtId="164" fontId="3" fillId="2" borderId="4" xfId="3" applyFont="1" applyFill="1" applyBorder="1" applyAlignment="1">
      <alignment vertical="center" wrapText="1"/>
    </xf>
    <xf numFmtId="0" fontId="0" fillId="2" borderId="0" xfId="0" applyFill="1" applyBorder="1" applyAlignment="1"/>
    <xf numFmtId="0" fontId="0" fillId="2" borderId="12" xfId="0" applyFill="1" applyBorder="1" applyAlignment="1"/>
    <xf numFmtId="0" fontId="3" fillId="2" borderId="8" xfId="0" applyFont="1" applyFill="1" applyBorder="1" applyAlignment="1"/>
    <xf numFmtId="164" fontId="3" fillId="2" borderId="8" xfId="3" applyFont="1" applyFill="1" applyBorder="1" applyAlignment="1"/>
    <xf numFmtId="164" fontId="3" fillId="2" borderId="18" xfId="3" applyFont="1" applyFill="1" applyBorder="1" applyAlignment="1"/>
    <xf numFmtId="164" fontId="0" fillId="2" borderId="0" xfId="0" applyNumberFormat="1" applyFill="1" applyAlignment="1"/>
    <xf numFmtId="0" fontId="3" fillId="2" borderId="19" xfId="0" applyFont="1" applyFill="1" applyBorder="1" applyAlignment="1">
      <alignment horizontal="center"/>
    </xf>
    <xf numFmtId="0" fontId="3" fillId="2" borderId="6" xfId="0" applyFont="1" applyFill="1" applyBorder="1" applyAlignment="1"/>
    <xf numFmtId="164" fontId="3" fillId="2" borderId="6" xfId="3" applyFont="1" applyFill="1" applyBorder="1" applyAlignment="1"/>
    <xf numFmtId="164" fontId="3" fillId="2" borderId="20" xfId="3" applyFont="1" applyFill="1" applyBorder="1" applyAlignment="1"/>
    <xf numFmtId="164" fontId="3" fillId="4" borderId="16" xfId="3" applyFont="1" applyFill="1" applyBorder="1" applyAlignment="1"/>
    <xf numFmtId="164" fontId="2" fillId="0" borderId="16" xfId="3" applyFont="1" applyFill="1" applyBorder="1" applyAlignment="1"/>
    <xf numFmtId="164" fontId="2" fillId="0" borderId="4" xfId="3" applyFont="1" applyFill="1" applyBorder="1" applyAlignment="1"/>
    <xf numFmtId="0" fontId="0" fillId="0" borderId="21" xfId="0" applyBorder="1" applyAlignment="1"/>
    <xf numFmtId="0" fontId="2" fillId="0" borderId="22" xfId="0" applyFont="1" applyFill="1" applyBorder="1" applyAlignment="1"/>
    <xf numFmtId="0" fontId="15" fillId="0" borderId="22" xfId="0" applyFont="1" applyBorder="1" applyAlignment="1"/>
    <xf numFmtId="0" fontId="14" fillId="0" borderId="22" xfId="0" applyFont="1" applyBorder="1" applyAlignment="1"/>
    <xf numFmtId="164" fontId="14" fillId="0" borderId="22" xfId="3" applyFont="1" applyFill="1" applyBorder="1" applyAlignment="1"/>
    <xf numFmtId="43" fontId="14" fillId="0" borderId="23" xfId="0" applyNumberFormat="1" applyFont="1" applyFill="1" applyBorder="1" applyAlignment="1"/>
    <xf numFmtId="164" fontId="0" fillId="0" borderId="0" xfId="3" applyFont="1" applyAlignment="1"/>
    <xf numFmtId="164" fontId="0" fillId="0" borderId="0" xfId="3" applyFont="1" applyFill="1" applyAlignment="1"/>
    <xf numFmtId="43" fontId="0" fillId="0" borderId="0" xfId="0" applyNumberFormat="1" applyAlignment="1"/>
    <xf numFmtId="43" fontId="0" fillId="0" borderId="0" xfId="0" applyNumberFormat="1" applyFill="1" applyAlignment="1"/>
    <xf numFmtId="0" fontId="16" fillId="0" borderId="0" xfId="0" applyFont="1"/>
    <xf numFmtId="0" fontId="16" fillId="2" borderId="0" xfId="0" applyFont="1" applyFill="1"/>
    <xf numFmtId="0" fontId="17" fillId="0" borderId="0" xfId="0" applyFont="1"/>
    <xf numFmtId="0" fontId="16" fillId="0" borderId="1" xfId="0" applyFont="1" applyBorder="1"/>
    <xf numFmtId="0" fontId="17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6" fillId="0" borderId="24" xfId="0" applyFont="1" applyBorder="1"/>
    <xf numFmtId="0" fontId="17" fillId="0" borderId="3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164" fontId="16" fillId="0" borderId="26" xfId="3" applyFont="1" applyBorder="1" applyAlignment="1">
      <alignment horizontal="left"/>
    </xf>
    <xf numFmtId="0" fontId="19" fillId="2" borderId="27" xfId="0" applyFont="1" applyFill="1" applyBorder="1" applyAlignment="1">
      <alignment vertical="center" wrapText="1"/>
    </xf>
    <xf numFmtId="0" fontId="17" fillId="0" borderId="8" xfId="0" applyFont="1" applyBorder="1" applyAlignment="1">
      <alignment horizontal="left"/>
    </xf>
    <xf numFmtId="0" fontId="16" fillId="0" borderId="18" xfId="0" applyFont="1" applyBorder="1" applyAlignment="1">
      <alignment horizontal="center"/>
    </xf>
    <xf numFmtId="0" fontId="21" fillId="0" borderId="24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16" fillId="2" borderId="24" xfId="0" applyFont="1" applyFill="1" applyBorder="1"/>
    <xf numFmtId="0" fontId="17" fillId="2" borderId="3" xfId="0" applyFont="1" applyFill="1" applyBorder="1" applyAlignment="1">
      <alignment vertical="center" wrapText="1"/>
    </xf>
    <xf numFmtId="0" fontId="16" fillId="2" borderId="4" xfId="0" quotePrefix="1" applyFont="1" applyFill="1" applyBorder="1" applyAlignment="1">
      <alignment vertical="center" wrapText="1"/>
    </xf>
    <xf numFmtId="0" fontId="0" fillId="2" borderId="16" xfId="0" applyFill="1" applyBorder="1"/>
    <xf numFmtId="0" fontId="17" fillId="2" borderId="24" xfId="0" applyFont="1" applyFill="1" applyBorder="1"/>
    <xf numFmtId="0" fontId="16" fillId="2" borderId="3" xfId="0" applyFont="1" applyFill="1" applyBorder="1" applyAlignment="1">
      <alignment vertical="center" wrapText="1"/>
    </xf>
    <xf numFmtId="164" fontId="16" fillId="2" borderId="16" xfId="3" applyFont="1" applyFill="1" applyBorder="1" applyAlignment="1">
      <alignment horizontal="right" vertical="center" wrapText="1"/>
    </xf>
    <xf numFmtId="0" fontId="17" fillId="2" borderId="0" xfId="0" applyFont="1" applyFill="1"/>
    <xf numFmtId="0" fontId="22" fillId="2" borderId="16" xfId="0" applyFont="1" applyFill="1" applyBorder="1"/>
    <xf numFmtId="164" fontId="16" fillId="2" borderId="4" xfId="3" applyFont="1" applyFill="1" applyBorder="1" applyAlignment="1">
      <alignment horizontal="left" vertical="center" wrapText="1"/>
    </xf>
    <xf numFmtId="0" fontId="17" fillId="0" borderId="3" xfId="0" applyFont="1" applyBorder="1" applyAlignment="1">
      <alignment vertical="center" wrapText="1"/>
    </xf>
    <xf numFmtId="0" fontId="16" fillId="0" borderId="4" xfId="0" quotePrefix="1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17" fillId="0" borderId="24" xfId="0" applyFont="1" applyFill="1" applyBorder="1"/>
    <xf numFmtId="0" fontId="16" fillId="0" borderId="4" xfId="0" quotePrefix="1" applyFont="1" applyFill="1" applyBorder="1" applyAlignment="1">
      <alignment vertical="center" wrapText="1"/>
    </xf>
    <xf numFmtId="164" fontId="16" fillId="0" borderId="16" xfId="3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164" fontId="16" fillId="0" borderId="16" xfId="3" applyFont="1" applyBorder="1" applyAlignment="1">
      <alignment vertical="center"/>
    </xf>
    <xf numFmtId="0" fontId="17" fillId="0" borderId="24" xfId="0" applyFont="1" applyBorder="1"/>
    <xf numFmtId="0" fontId="21" fillId="0" borderId="3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164" fontId="16" fillId="0" borderId="16" xfId="3" applyFont="1" applyBorder="1" applyAlignment="1">
      <alignment vertical="top"/>
    </xf>
    <xf numFmtId="0" fontId="16" fillId="0" borderId="28" xfId="0" applyFont="1" applyBorder="1"/>
    <xf numFmtId="0" fontId="16" fillId="0" borderId="25" xfId="0" applyFont="1" applyBorder="1" applyAlignment="1">
      <alignment vertical="center" wrapText="1"/>
    </xf>
    <xf numFmtId="0" fontId="16" fillId="0" borderId="22" xfId="0" quotePrefix="1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0" xfId="0" applyFont="1" applyBorder="1"/>
    <xf numFmtId="0" fontId="23" fillId="0" borderId="3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6" fillId="0" borderId="3" xfId="0" applyFont="1" applyBorder="1" applyAlignment="1">
      <alignment vertical="center"/>
    </xf>
    <xf numFmtId="0" fontId="16" fillId="0" borderId="16" xfId="0" applyFont="1" applyBorder="1" applyAlignment="1">
      <alignment vertical="top" wrapText="1"/>
    </xf>
    <xf numFmtId="0" fontId="16" fillId="0" borderId="23" xfId="0" applyFont="1" applyBorder="1" applyAlignment="1">
      <alignment vertical="top" wrapText="1"/>
    </xf>
    <xf numFmtId="164" fontId="16" fillId="0" borderId="17" xfId="3" applyFont="1" applyBorder="1" applyAlignment="1">
      <alignment horizontal="left"/>
    </xf>
    <xf numFmtId="0" fontId="16" fillId="0" borderId="22" xfId="0" applyFont="1" applyBorder="1" applyAlignment="1">
      <alignment vertical="center" wrapText="1"/>
    </xf>
    <xf numFmtId="164" fontId="16" fillId="0" borderId="23" xfId="3" applyFont="1" applyBorder="1" applyAlignment="1">
      <alignment vertical="center"/>
    </xf>
    <xf numFmtId="0" fontId="16" fillId="0" borderId="29" xfId="0" applyFont="1" applyBorder="1"/>
    <xf numFmtId="0" fontId="26" fillId="0" borderId="27" xfId="0" applyFont="1" applyBorder="1"/>
    <xf numFmtId="0" fontId="27" fillId="0" borderId="8" xfId="0" applyFont="1" applyBorder="1" applyAlignment="1">
      <alignment vertical="center" wrapText="1"/>
    </xf>
    <xf numFmtId="164" fontId="16" fillId="0" borderId="18" xfId="3" applyFont="1" applyBorder="1" applyAlignment="1">
      <alignment vertical="center"/>
    </xf>
    <xf numFmtId="0" fontId="28" fillId="0" borderId="3" xfId="0" applyFont="1" applyBorder="1"/>
    <xf numFmtId="0" fontId="26" fillId="0" borderId="3" xfId="0" applyFont="1" applyBorder="1"/>
    <xf numFmtId="0" fontId="27" fillId="0" borderId="4" xfId="0" applyFont="1" applyBorder="1" applyAlignment="1">
      <alignment vertical="center" wrapText="1"/>
    </xf>
    <xf numFmtId="43" fontId="26" fillId="0" borderId="16" xfId="1" applyFont="1" applyBorder="1"/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164" fontId="26" fillId="0" borderId="16" xfId="3" applyFont="1" applyBorder="1" applyAlignment="1">
      <alignment horizontal="right"/>
    </xf>
    <xf numFmtId="164" fontId="26" fillId="0" borderId="16" xfId="3" applyFont="1" applyBorder="1"/>
    <xf numFmtId="0" fontId="23" fillId="0" borderId="4" xfId="0" applyFont="1" applyBorder="1" applyAlignment="1">
      <alignment vertical="center" wrapText="1"/>
    </xf>
    <xf numFmtId="164" fontId="11" fillId="0" borderId="16" xfId="3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164" fontId="23" fillId="0" borderId="16" xfId="3" applyFont="1" applyBorder="1" applyAlignment="1">
      <alignment vertical="center"/>
    </xf>
    <xf numFmtId="0" fontId="11" fillId="0" borderId="25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164" fontId="11" fillId="0" borderId="23" xfId="3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164" fontId="11" fillId="0" borderId="0" xfId="3" applyFont="1" applyBorder="1" applyAlignment="1">
      <alignment vertical="center" wrapText="1"/>
    </xf>
    <xf numFmtId="0" fontId="16" fillId="0" borderId="30" xfId="0" applyFont="1" applyBorder="1"/>
    <xf numFmtId="0" fontId="17" fillId="0" borderId="4" xfId="0" applyFont="1" applyBorder="1" applyAlignment="1">
      <alignment vertical="center" wrapText="1"/>
    </xf>
    <xf numFmtId="0" fontId="16" fillId="0" borderId="16" xfId="0" applyFont="1" applyBorder="1" applyAlignment="1">
      <alignment vertical="top"/>
    </xf>
    <xf numFmtId="0" fontId="23" fillId="2" borderId="4" xfId="0" applyFont="1" applyFill="1" applyBorder="1" applyAlignment="1">
      <alignment vertical="center" wrapText="1"/>
    </xf>
    <xf numFmtId="164" fontId="16" fillId="2" borderId="16" xfId="3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vertical="center" wrapText="1"/>
    </xf>
    <xf numFmtId="164" fontId="16" fillId="2" borderId="16" xfId="3" applyFont="1" applyFill="1" applyBorder="1" applyAlignment="1">
      <alignment vertical="center"/>
    </xf>
    <xf numFmtId="0" fontId="27" fillId="2" borderId="4" xfId="0" quotePrefix="1" applyFont="1" applyFill="1" applyBorder="1" applyAlignment="1">
      <alignment vertical="center" wrapText="1"/>
    </xf>
    <xf numFmtId="0" fontId="26" fillId="0" borderId="25" xfId="0" applyFont="1" applyBorder="1"/>
    <xf numFmtId="43" fontId="26" fillId="0" borderId="23" xfId="1" applyFont="1" applyBorder="1"/>
    <xf numFmtId="164" fontId="16" fillId="2" borderId="16" xfId="3" applyFont="1" applyFill="1" applyBorder="1" applyAlignment="1">
      <alignment vertical="center" wrapText="1"/>
    </xf>
    <xf numFmtId="0" fontId="17" fillId="0" borderId="31" xfId="0" applyFont="1" applyBorder="1"/>
    <xf numFmtId="0" fontId="11" fillId="0" borderId="19" xfId="0" applyFont="1" applyBorder="1" applyAlignment="1">
      <alignment vertical="center"/>
    </xf>
    <xf numFmtId="0" fontId="16" fillId="2" borderId="6" xfId="0" quotePrefix="1" applyFont="1" applyFill="1" applyBorder="1" applyAlignment="1">
      <alignment vertical="center" wrapText="1"/>
    </xf>
    <xf numFmtId="164" fontId="11" fillId="0" borderId="20" xfId="3" applyFont="1" applyBorder="1" applyAlignment="1">
      <alignment vertical="center" wrapText="1"/>
    </xf>
    <xf numFmtId="0" fontId="17" fillId="0" borderId="30" xfId="0" applyFont="1" applyBorder="1"/>
    <xf numFmtId="0" fontId="11" fillId="0" borderId="25" xfId="0" applyFont="1" applyBorder="1" applyAlignment="1">
      <alignment vertical="center"/>
    </xf>
    <xf numFmtId="0" fontId="17" fillId="0" borderId="29" xfId="0" applyFont="1" applyBorder="1"/>
    <xf numFmtId="0" fontId="11" fillId="0" borderId="27" xfId="0" applyFont="1" applyBorder="1" applyAlignment="1">
      <alignment vertical="center"/>
    </xf>
    <xf numFmtId="0" fontId="16" fillId="2" borderId="8" xfId="0" quotePrefix="1" applyFont="1" applyFill="1" applyBorder="1" applyAlignment="1">
      <alignment vertical="center" wrapText="1"/>
    </xf>
    <xf numFmtId="164" fontId="11" fillId="0" borderId="18" xfId="3" applyFont="1" applyBorder="1" applyAlignment="1">
      <alignment vertical="center" wrapText="1"/>
    </xf>
    <xf numFmtId="0" fontId="23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64" fontId="30" fillId="0" borderId="16" xfId="3" applyFont="1" applyBorder="1" applyAlignment="1">
      <alignment vertical="center"/>
    </xf>
    <xf numFmtId="164" fontId="11" fillId="0" borderId="16" xfId="3" applyFont="1" applyBorder="1" applyAlignment="1">
      <alignment vertical="center"/>
    </xf>
    <xf numFmtId="0" fontId="11" fillId="0" borderId="4" xfId="0" applyFont="1" applyBorder="1" applyAlignment="1">
      <alignment wrapText="1"/>
    </xf>
    <xf numFmtId="0" fontId="11" fillId="0" borderId="22" xfId="0" applyFont="1" applyBorder="1" applyAlignment="1">
      <alignment wrapText="1"/>
    </xf>
    <xf numFmtId="164" fontId="26" fillId="0" borderId="23" xfId="3" applyFont="1" applyBorder="1"/>
    <xf numFmtId="0" fontId="11" fillId="0" borderId="8" xfId="0" applyFont="1" applyBorder="1" applyAlignment="1">
      <alignment wrapText="1"/>
    </xf>
    <xf numFmtId="164" fontId="26" fillId="0" borderId="18" xfId="3" applyFont="1" applyBorder="1"/>
    <xf numFmtId="164" fontId="11" fillId="0" borderId="30" xfId="3" applyFont="1" applyBorder="1" applyAlignment="1">
      <alignment vertical="center"/>
    </xf>
    <xf numFmtId="164" fontId="11" fillId="0" borderId="4" xfId="3" applyFont="1" applyBorder="1" applyAlignment="1">
      <alignment vertical="center"/>
    </xf>
    <xf numFmtId="164" fontId="11" fillId="0" borderId="16" xfId="3" applyFont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/>
    </xf>
    <xf numFmtId="164" fontId="11" fillId="0" borderId="16" xfId="3" applyFont="1" applyBorder="1" applyAlignment="1">
      <alignment horizontal="center" vertical="center" wrapText="1"/>
    </xf>
    <xf numFmtId="0" fontId="11" fillId="0" borderId="22" xfId="0" applyFont="1" applyBorder="1" applyAlignment="1">
      <alignment vertical="center"/>
    </xf>
    <xf numFmtId="164" fontId="11" fillId="0" borderId="23" xfId="3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164" fontId="11" fillId="0" borderId="18" xfId="3" applyFont="1" applyBorder="1" applyAlignment="1">
      <alignment vertical="center"/>
    </xf>
    <xf numFmtId="164" fontId="11" fillId="0" borderId="16" xfId="3" applyFont="1" applyBorder="1" applyAlignment="1">
      <alignment horizontal="right" vertical="center"/>
    </xf>
    <xf numFmtId="164" fontId="11" fillId="0" borderId="16" xfId="3" applyFont="1" applyFill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7" fillId="0" borderId="0" xfId="0" applyFont="1" applyFill="1"/>
    <xf numFmtId="0" fontId="23" fillId="0" borderId="27" xfId="0" applyFont="1" applyBorder="1" applyAlignment="1">
      <alignment vertical="center"/>
    </xf>
    <xf numFmtId="164" fontId="16" fillId="0" borderId="18" xfId="3" applyFont="1" applyBorder="1" applyAlignment="1">
      <alignment vertical="top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/>
    </xf>
    <xf numFmtId="164" fontId="11" fillId="0" borderId="20" xfId="3" applyFont="1" applyFill="1" applyBorder="1" applyAlignment="1">
      <alignment vertical="center"/>
    </xf>
    <xf numFmtId="0" fontId="16" fillId="0" borderId="32" xfId="0" applyFont="1" applyBorder="1" applyAlignment="1">
      <alignment horizontal="left"/>
    </xf>
    <xf numFmtId="0" fontId="16" fillId="0" borderId="18" xfId="0" applyFont="1" applyBorder="1" applyAlignment="1">
      <alignment vertical="top"/>
    </xf>
    <xf numFmtId="0" fontId="11" fillId="2" borderId="3" xfId="0" applyFont="1" applyFill="1" applyBorder="1" applyAlignment="1">
      <alignment vertical="center"/>
    </xf>
    <xf numFmtId="164" fontId="11" fillId="2" borderId="16" xfId="3" applyFont="1" applyFill="1" applyBorder="1" applyAlignment="1">
      <alignment vertical="center"/>
    </xf>
    <xf numFmtId="0" fontId="16" fillId="0" borderId="24" xfId="0" applyFont="1" applyFill="1" applyBorder="1"/>
    <xf numFmtId="0" fontId="23" fillId="0" borderId="3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right" vertical="center"/>
    </xf>
    <xf numFmtId="43" fontId="11" fillId="0" borderId="16" xfId="1" applyFont="1" applyFill="1" applyBorder="1" applyAlignment="1">
      <alignment vertical="center"/>
    </xf>
    <xf numFmtId="43" fontId="11" fillId="0" borderId="16" xfId="1" applyFont="1" applyFill="1" applyBorder="1" applyAlignment="1">
      <alignment horizontal="right" vertical="center"/>
    </xf>
    <xf numFmtId="0" fontId="11" fillId="0" borderId="25" xfId="0" applyFont="1" applyFill="1" applyBorder="1" applyAlignment="1">
      <alignment vertical="center"/>
    </xf>
    <xf numFmtId="0" fontId="16" fillId="0" borderId="22" xfId="0" quotePrefix="1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164" fontId="11" fillId="0" borderId="16" xfId="3" applyFont="1" applyBorder="1" applyAlignment="1">
      <alignment horizontal="left" vertical="center" wrapText="1"/>
    </xf>
    <xf numFmtId="164" fontId="11" fillId="2" borderId="16" xfId="3" applyFont="1" applyFill="1" applyBorder="1" applyAlignment="1">
      <alignment vertical="center" wrapText="1"/>
    </xf>
    <xf numFmtId="164" fontId="11" fillId="2" borderId="16" xfId="3" applyFont="1" applyFill="1" applyBorder="1" applyAlignment="1">
      <alignment horizontal="right" vertical="center" wrapText="1"/>
    </xf>
    <xf numFmtId="0" fontId="16" fillId="5" borderId="0" xfId="0" applyFont="1" applyFill="1"/>
    <xf numFmtId="0" fontId="16" fillId="0" borderId="31" xfId="0" applyFont="1" applyBorder="1"/>
    <xf numFmtId="0" fontId="16" fillId="0" borderId="6" xfId="0" quotePrefix="1" applyFont="1" applyBorder="1" applyAlignment="1">
      <alignment vertical="center" wrapText="1"/>
    </xf>
    <xf numFmtId="164" fontId="11" fillId="0" borderId="20" xfId="3" applyFont="1" applyBorder="1" applyAlignment="1">
      <alignment vertical="center"/>
    </xf>
    <xf numFmtId="0" fontId="11" fillId="0" borderId="23" xfId="0" applyFont="1" applyBorder="1" applyAlignment="1">
      <alignment vertical="center" wrapText="1"/>
    </xf>
    <xf numFmtId="0" fontId="16" fillId="0" borderId="8" xfId="0" quotePrefix="1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0" fillId="0" borderId="4" xfId="0" applyBorder="1"/>
    <xf numFmtId="0" fontId="16" fillId="2" borderId="4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right" vertical="center" wrapText="1"/>
    </xf>
    <xf numFmtId="0" fontId="31" fillId="2" borderId="24" xfId="0" applyFont="1" applyFill="1" applyBorder="1" applyAlignment="1">
      <alignment vertical="center" wrapText="1"/>
    </xf>
    <xf numFmtId="0" fontId="32" fillId="2" borderId="3" xfId="0" applyFont="1" applyFill="1" applyBorder="1" applyAlignment="1">
      <alignment vertical="center" wrapText="1"/>
    </xf>
    <xf numFmtId="0" fontId="33" fillId="0" borderId="4" xfId="0" applyFont="1" applyBorder="1" applyAlignment="1"/>
    <xf numFmtId="164" fontId="32" fillId="2" borderId="16" xfId="3" applyFont="1" applyFill="1" applyBorder="1" applyAlignment="1">
      <alignment horizontal="center" vertical="center" wrapText="1"/>
    </xf>
    <xf numFmtId="0" fontId="22" fillId="0" borderId="0" xfId="0" applyFont="1" applyBorder="1" applyAlignment="1"/>
    <xf numFmtId="0" fontId="34" fillId="2" borderId="3" xfId="0" applyFont="1" applyFill="1" applyBorder="1" applyAlignment="1">
      <alignment vertical="center" wrapText="1"/>
    </xf>
    <xf numFmtId="0" fontId="32" fillId="2" borderId="16" xfId="0" applyFont="1" applyFill="1" applyBorder="1" applyAlignment="1">
      <alignment horizontal="center" vertical="center" wrapText="1"/>
    </xf>
    <xf numFmtId="0" fontId="16" fillId="0" borderId="33" xfId="0" applyFont="1" applyBorder="1"/>
    <xf numFmtId="0" fontId="32" fillId="2" borderId="25" xfId="0" applyFont="1" applyFill="1" applyBorder="1" applyAlignment="1">
      <alignment vertical="center" wrapText="1"/>
    </xf>
    <xf numFmtId="0" fontId="32" fillId="2" borderId="23" xfId="0" applyFont="1" applyFill="1" applyBorder="1" applyAlignment="1">
      <alignment horizontal="center" vertical="center" wrapText="1"/>
    </xf>
    <xf numFmtId="3" fontId="32" fillId="2" borderId="16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center" wrapText="1"/>
    </xf>
    <xf numFmtId="0" fontId="16" fillId="2" borderId="0" xfId="0" applyFont="1" applyFill="1" applyBorder="1"/>
    <xf numFmtId="0" fontId="23" fillId="2" borderId="3" xfId="0" applyFont="1" applyFill="1" applyBorder="1" applyAlignment="1">
      <alignment vertical="center"/>
    </xf>
    <xf numFmtId="164" fontId="16" fillId="2" borderId="16" xfId="3" applyFont="1" applyFill="1" applyBorder="1" applyAlignment="1">
      <alignment vertical="top"/>
    </xf>
    <xf numFmtId="0" fontId="11" fillId="2" borderId="4" xfId="0" applyFont="1" applyFill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16" fillId="0" borderId="24" xfId="0" applyFont="1" applyBorder="1" applyAlignment="1"/>
    <xf numFmtId="0" fontId="16" fillId="0" borderId="3" xfId="0" applyFont="1" applyBorder="1" applyAlignment="1"/>
    <xf numFmtId="0" fontId="16" fillId="0" borderId="4" xfId="0" applyFont="1" applyBorder="1" applyAlignment="1"/>
    <xf numFmtId="164" fontId="16" fillId="0" borderId="16" xfId="3" applyFont="1" applyBorder="1" applyAlignment="1"/>
    <xf numFmtId="0" fontId="36" fillId="0" borderId="3" xfId="0" applyFont="1" applyBorder="1" applyAlignment="1">
      <alignment vertical="center"/>
    </xf>
    <xf numFmtId="0" fontId="30" fillId="0" borderId="3" xfId="0" applyFont="1" applyBorder="1" applyAlignment="1">
      <alignment vertical="center"/>
    </xf>
    <xf numFmtId="0" fontId="30" fillId="0" borderId="16" xfId="0" applyFont="1" applyBorder="1" applyAlignment="1">
      <alignment vertical="center" wrapText="1"/>
    </xf>
    <xf numFmtId="166" fontId="30" fillId="0" borderId="16" xfId="0" applyNumberFormat="1" applyFont="1" applyBorder="1" applyAlignment="1">
      <alignment vertical="center"/>
    </xf>
    <xf numFmtId="0" fontId="16" fillId="0" borderId="30" xfId="0" applyFont="1" applyBorder="1" applyAlignment="1"/>
    <xf numFmtId="0" fontId="30" fillId="0" borderId="25" xfId="0" applyFont="1" applyBorder="1" applyAlignment="1">
      <alignment vertical="center"/>
    </xf>
    <xf numFmtId="0" fontId="16" fillId="0" borderId="22" xfId="0" applyFont="1" applyBorder="1" applyAlignment="1"/>
    <xf numFmtId="166" fontId="30" fillId="0" borderId="23" xfId="0" applyNumberFormat="1" applyFont="1" applyBorder="1" applyAlignment="1">
      <alignment vertical="center"/>
    </xf>
    <xf numFmtId="0" fontId="16" fillId="0" borderId="29" xfId="0" applyFont="1" applyBorder="1" applyAlignment="1"/>
    <xf numFmtId="0" fontId="30" fillId="0" borderId="27" xfId="0" applyFont="1" applyBorder="1" applyAlignment="1">
      <alignment vertical="center"/>
    </xf>
    <xf numFmtId="0" fontId="16" fillId="0" borderId="8" xfId="0" applyFont="1" applyBorder="1" applyAlignment="1"/>
    <xf numFmtId="166" fontId="30" fillId="0" borderId="18" xfId="0" applyNumberFormat="1" applyFont="1" applyBorder="1" applyAlignment="1">
      <alignment vertical="center"/>
    </xf>
    <xf numFmtId="0" fontId="37" fillId="0" borderId="16" xfId="0" applyFont="1" applyBorder="1" applyAlignment="1">
      <alignment vertical="top"/>
    </xf>
    <xf numFmtId="166" fontId="30" fillId="0" borderId="20" xfId="0" applyNumberFormat="1" applyFont="1" applyBorder="1" applyAlignment="1">
      <alignment vertical="center"/>
    </xf>
    <xf numFmtId="164" fontId="16" fillId="0" borderId="34" xfId="3" applyFont="1" applyBorder="1" applyAlignment="1">
      <alignment horizontal="left"/>
    </xf>
    <xf numFmtId="0" fontId="16" fillId="0" borderId="22" xfId="0" applyFont="1" applyBorder="1"/>
    <xf numFmtId="164" fontId="16" fillId="0" borderId="23" xfId="3" applyFont="1" applyBorder="1"/>
    <xf numFmtId="0" fontId="23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2" borderId="8" xfId="0" applyFont="1" applyFill="1" applyBorder="1" applyAlignment="1">
      <alignment vertical="center" wrapText="1"/>
    </xf>
    <xf numFmtId="164" fontId="26" fillId="0" borderId="18" xfId="3" applyFont="1" applyBorder="1" applyAlignment="1">
      <alignment horizontal="right"/>
    </xf>
    <xf numFmtId="0" fontId="26" fillId="0" borderId="36" xfId="0" applyFont="1" applyBorder="1"/>
    <xf numFmtId="0" fontId="11" fillId="0" borderId="10" xfId="0" applyFont="1" applyBorder="1" applyAlignment="1">
      <alignment wrapText="1"/>
    </xf>
    <xf numFmtId="43" fontId="26" fillId="0" borderId="37" xfId="1" applyFont="1" applyBorder="1"/>
    <xf numFmtId="0" fontId="24" fillId="0" borderId="27" xfId="0" applyFont="1" applyBorder="1" applyAlignment="1">
      <alignment vertic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/>
    <xf numFmtId="164" fontId="3" fillId="6" borderId="4" xfId="3" applyFont="1" applyFill="1" applyBorder="1" applyAlignment="1"/>
    <xf numFmtId="164" fontId="3" fillId="6" borderId="16" xfId="3" applyFont="1" applyFill="1" applyBorder="1" applyAlignment="1"/>
    <xf numFmtId="0" fontId="0" fillId="6" borderId="0" xfId="0" applyFill="1" applyAlignment="1"/>
    <xf numFmtId="43" fontId="3" fillId="0" borderId="0" xfId="1" applyFont="1" applyFill="1"/>
    <xf numFmtId="0" fontId="3" fillId="0" borderId="0" xfId="0" applyFont="1" applyFill="1"/>
    <xf numFmtId="164" fontId="3" fillId="0" borderId="4" xfId="3" applyFont="1" applyFill="1" applyBorder="1"/>
    <xf numFmtId="164" fontId="3" fillId="0" borderId="0" xfId="0" applyNumberFormat="1" applyFont="1" applyFill="1"/>
    <xf numFmtId="43" fontId="3" fillId="0" borderId="0" xfId="0" applyNumberFormat="1" applyFont="1" applyFill="1"/>
    <xf numFmtId="43" fontId="3" fillId="2" borderId="0" xfId="1" applyFont="1" applyFill="1"/>
    <xf numFmtId="0" fontId="3" fillId="2" borderId="0" xfId="0" applyFont="1" applyFill="1"/>
    <xf numFmtId="0" fontId="3" fillId="0" borderId="0" xfId="0" applyFont="1" applyFill="1" applyAlignment="1">
      <alignment horizontal="left"/>
    </xf>
    <xf numFmtId="43" fontId="3" fillId="0" borderId="0" xfId="1" applyFont="1" applyFill="1" applyBorder="1"/>
    <xf numFmtId="0" fontId="3" fillId="0" borderId="0" xfId="0" applyFont="1" applyFill="1" applyBorder="1"/>
    <xf numFmtId="43" fontId="7" fillId="7" borderId="22" xfId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7" fontId="3" fillId="0" borderId="0" xfId="1" applyNumberFormat="1" applyFont="1" applyFill="1" applyBorder="1"/>
    <xf numFmtId="164" fontId="3" fillId="0" borderId="0" xfId="3" applyFont="1" applyFill="1" applyBorder="1"/>
    <xf numFmtId="0" fontId="3" fillId="0" borderId="0" xfId="0" applyFont="1" applyFill="1" applyBorder="1" applyAlignment="1">
      <alignment horizontal="left"/>
    </xf>
    <xf numFmtId="167" fontId="38" fillId="0" borderId="0" xfId="1" applyNumberFormat="1" applyFont="1" applyFill="1" applyBorder="1"/>
    <xf numFmtId="167" fontId="3" fillId="0" borderId="0" xfId="1" applyNumberFormat="1" applyFont="1" applyFill="1"/>
    <xf numFmtId="0" fontId="40" fillId="0" borderId="0" xfId="0" applyFont="1" applyAlignment="1">
      <alignment vertical="center"/>
    </xf>
    <xf numFmtId="43" fontId="2" fillId="0" borderId="0" xfId="5" applyFont="1" applyFill="1" applyBorder="1" applyAlignment="1">
      <alignment horizontal="left"/>
    </xf>
    <xf numFmtId="43" fontId="3" fillId="0" borderId="0" xfId="5" applyFont="1" applyFill="1" applyBorder="1" applyAlignment="1">
      <alignment horizontal="left"/>
    </xf>
    <xf numFmtId="43" fontId="3" fillId="0" borderId="0" xfId="5" applyFont="1" applyFill="1" applyAlignment="1">
      <alignment horizontal="left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wrapText="1"/>
    </xf>
    <xf numFmtId="43" fontId="0" fillId="0" borderId="0" xfId="0" applyNumberFormat="1"/>
    <xf numFmtId="43" fontId="2" fillId="2" borderId="0" xfId="5" applyFont="1" applyFill="1" applyBorder="1" applyAlignment="1"/>
    <xf numFmtId="0" fontId="42" fillId="2" borderId="4" xfId="0" applyFont="1" applyFill="1" applyBorder="1" applyAlignment="1"/>
    <xf numFmtId="0" fontId="39" fillId="2" borderId="4" xfId="0" applyFont="1" applyFill="1" applyBorder="1" applyAlignment="1">
      <alignment horizontal="left"/>
    </xf>
    <xf numFmtId="0" fontId="43" fillId="2" borderId="4" xfId="0" applyFont="1" applyFill="1" applyBorder="1" applyAlignment="1">
      <alignment horizontal="left" wrapText="1"/>
    </xf>
    <xf numFmtId="0" fontId="43" fillId="2" borderId="4" xfId="0" applyFont="1" applyFill="1" applyBorder="1" applyAlignment="1">
      <alignment horizontal="left"/>
    </xf>
    <xf numFmtId="0" fontId="43" fillId="2" borderId="4" xfId="0" applyFont="1" applyFill="1" applyBorder="1"/>
    <xf numFmtId="43" fontId="43" fillId="2" borderId="4" xfId="5" applyFont="1" applyFill="1" applyBorder="1" applyAlignment="1">
      <alignment wrapText="1"/>
    </xf>
    <xf numFmtId="0" fontId="42" fillId="2" borderId="4" xfId="0" applyFont="1" applyFill="1" applyBorder="1" applyAlignment="1">
      <alignment horizontal="left" wrapText="1"/>
    </xf>
    <xf numFmtId="0" fontId="42" fillId="2" borderId="4" xfId="0" applyFont="1" applyFill="1" applyBorder="1" applyAlignment="1">
      <alignment horizontal="left"/>
    </xf>
    <xf numFmtId="0" fontId="39" fillId="2" borderId="4" xfId="0" applyFont="1" applyFill="1" applyBorder="1" applyAlignment="1">
      <alignment horizontal="center"/>
    </xf>
    <xf numFmtId="0" fontId="29" fillId="2" borderId="4" xfId="2" applyFont="1" applyFill="1" applyBorder="1" applyAlignment="1">
      <alignment horizontal="left" wrapText="1"/>
    </xf>
    <xf numFmtId="0" fontId="44" fillId="2" borderId="4" xfId="2" applyFont="1" applyFill="1" applyBorder="1" applyAlignment="1">
      <alignment horizontal="center" wrapText="1"/>
    </xf>
    <xf numFmtId="0" fontId="42" fillId="2" borderId="4" xfId="0" applyFont="1" applyFill="1" applyBorder="1" applyAlignment="1">
      <alignment horizontal="left" vertical="center" wrapText="1"/>
    </xf>
    <xf numFmtId="0" fontId="42" fillId="2" borderId="4" xfId="0" applyFont="1" applyFill="1" applyBorder="1" applyAlignment="1">
      <alignment wrapText="1"/>
    </xf>
    <xf numFmtId="0" fontId="42" fillId="2" borderId="4" xfId="0" applyFont="1" applyFill="1" applyBorder="1" applyAlignment="1">
      <alignment horizontal="center"/>
    </xf>
    <xf numFmtId="0" fontId="42" fillId="2" borderId="4" xfId="0" applyFont="1" applyFill="1" applyBorder="1"/>
    <xf numFmtId="0" fontId="39" fillId="2" borderId="4" xfId="0" applyFont="1" applyFill="1" applyBorder="1"/>
    <xf numFmtId="0" fontId="3" fillId="2" borderId="0" xfId="0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4" fillId="2" borderId="4" xfId="5" applyFont="1" applyFill="1" applyBorder="1" applyAlignment="1">
      <alignment wrapText="1"/>
    </xf>
    <xf numFmtId="43" fontId="42" fillId="2" borderId="4" xfId="5" applyFont="1" applyFill="1" applyBorder="1" applyAlignment="1"/>
    <xf numFmtId="0" fontId="42" fillId="2" borderId="4" xfId="0" applyFont="1" applyFill="1" applyBorder="1" applyAlignment="1">
      <alignment vertical="center" wrapText="1"/>
    </xf>
    <xf numFmtId="0" fontId="42" fillId="2" borderId="4" xfId="0" applyFont="1" applyFill="1" applyBorder="1" applyAlignment="1">
      <alignment horizontal="center" vertical="center" wrapText="1"/>
    </xf>
    <xf numFmtId="43" fontId="42" fillId="2" borderId="4" xfId="5" applyFont="1" applyFill="1" applyBorder="1" applyAlignment="1">
      <alignment vertical="center" wrapText="1"/>
    </xf>
    <xf numFmtId="43" fontId="42" fillId="2" borderId="4" xfId="5" applyFont="1" applyFill="1" applyBorder="1" applyAlignment="1">
      <alignment wrapText="1"/>
    </xf>
    <xf numFmtId="0" fontId="45" fillId="2" borderId="4" xfId="0" applyFont="1" applyFill="1" applyBorder="1" applyAlignment="1">
      <alignment vertical="center" wrapText="1"/>
    </xf>
    <xf numFmtId="43" fontId="45" fillId="2" borderId="4" xfId="5" applyFont="1" applyFill="1" applyBorder="1" applyAlignment="1">
      <alignment vertical="center" wrapText="1"/>
    </xf>
    <xf numFmtId="165" fontId="42" fillId="2" borderId="4" xfId="3" applyNumberFormat="1" applyFont="1" applyFill="1" applyBorder="1" applyAlignment="1">
      <alignment wrapText="1"/>
    </xf>
    <xf numFmtId="43" fontId="46" fillId="2" borderId="4" xfId="5" applyFont="1" applyFill="1" applyBorder="1" applyAlignment="1">
      <alignment vertical="center" wrapText="1"/>
    </xf>
    <xf numFmtId="0" fontId="43" fillId="2" borderId="4" xfId="0" applyFont="1" applyFill="1" applyBorder="1" applyAlignment="1">
      <alignment vertical="center" wrapText="1"/>
    </xf>
    <xf numFmtId="43" fontId="43" fillId="2" borderId="4" xfId="5" applyFont="1" applyFill="1" applyBorder="1" applyAlignment="1"/>
    <xf numFmtId="0" fontId="43" fillId="2" borderId="4" xfId="0" applyFont="1" applyFill="1" applyBorder="1" applyAlignment="1">
      <alignment wrapText="1"/>
    </xf>
    <xf numFmtId="0" fontId="45" fillId="2" borderId="4" xfId="0" applyFont="1" applyFill="1" applyBorder="1" applyAlignment="1">
      <alignment wrapText="1"/>
    </xf>
    <xf numFmtId="43" fontId="45" fillId="2" borderId="4" xfId="5" applyFont="1" applyFill="1" applyBorder="1" applyAlignment="1">
      <alignment wrapText="1"/>
    </xf>
    <xf numFmtId="0" fontId="42" fillId="2" borderId="4" xfId="0" applyFont="1" applyFill="1" applyBorder="1" applyAlignment="1">
      <alignment horizontal="left" vertical="top" wrapText="1"/>
    </xf>
    <xf numFmtId="0" fontId="24" fillId="2" borderId="4" xfId="4" applyFont="1" applyFill="1" applyBorder="1" applyAlignment="1">
      <alignment wrapText="1"/>
    </xf>
    <xf numFmtId="0" fontId="42" fillId="2" borderId="0" xfId="0" applyFont="1" applyFill="1" applyBorder="1" applyAlignment="1">
      <alignment wrapText="1"/>
    </xf>
    <xf numFmtId="0" fontId="24" fillId="2" borderId="11" xfId="4" applyFont="1" applyFill="1" applyBorder="1" applyAlignment="1">
      <alignment wrapText="1"/>
    </xf>
    <xf numFmtId="0" fontId="42" fillId="2" borderId="0" xfId="0" applyFont="1" applyFill="1" applyBorder="1" applyAlignment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43" fontId="3" fillId="2" borderId="0" xfId="5" applyFont="1" applyFill="1" applyAlignment="1">
      <alignment horizontal="left"/>
    </xf>
    <xf numFmtId="43" fontId="39" fillId="0" borderId="0" xfId="1" applyFont="1" applyFill="1"/>
    <xf numFmtId="0" fontId="39" fillId="0" borderId="0" xfId="0" applyFont="1" applyFill="1"/>
    <xf numFmtId="0" fontId="40" fillId="0" borderId="4" xfId="0" applyFont="1" applyFill="1" applyBorder="1" applyAlignment="1">
      <alignment horizontal="left"/>
    </xf>
    <xf numFmtId="43" fontId="40" fillId="0" borderId="4" xfId="5" applyFont="1" applyFill="1" applyBorder="1" applyAlignment="1">
      <alignment horizontal="left" wrapText="1"/>
    </xf>
    <xf numFmtId="43" fontId="40" fillId="2" borderId="4" xfId="5" applyFont="1" applyFill="1" applyBorder="1" applyAlignment="1">
      <alignment horizontal="left" wrapText="1"/>
    </xf>
    <xf numFmtId="167" fontId="40" fillId="0" borderId="4" xfId="1" applyNumberFormat="1" applyFont="1" applyFill="1" applyBorder="1" applyAlignment="1">
      <alignment horizontal="left"/>
    </xf>
    <xf numFmtId="43" fontId="40" fillId="0" borderId="4" xfId="1" applyFont="1" applyFill="1" applyBorder="1" applyAlignment="1">
      <alignment horizontal="left"/>
    </xf>
    <xf numFmtId="164" fontId="40" fillId="0" borderId="4" xfId="3" applyFont="1" applyFill="1" applyBorder="1" applyAlignment="1">
      <alignment horizontal="left"/>
    </xf>
    <xf numFmtId="164" fontId="40" fillId="0" borderId="4" xfId="3" applyFont="1" applyFill="1" applyBorder="1" applyAlignment="1">
      <alignment horizontal="left" wrapText="1"/>
    </xf>
    <xf numFmtId="0" fontId="39" fillId="0" borderId="4" xfId="0" applyFont="1" applyFill="1" applyBorder="1"/>
    <xf numFmtId="43" fontId="40" fillId="0" borderId="4" xfId="5" applyFont="1" applyFill="1" applyBorder="1" applyAlignment="1">
      <alignment horizontal="left"/>
    </xf>
    <xf numFmtId="43" fontId="40" fillId="2" borderId="4" xfId="5" applyFont="1" applyFill="1" applyBorder="1" applyAlignment="1">
      <alignment horizontal="left"/>
    </xf>
    <xf numFmtId="167" fontId="39" fillId="0" borderId="4" xfId="1" applyNumberFormat="1" applyFont="1" applyFill="1" applyBorder="1"/>
    <xf numFmtId="43" fontId="39" fillId="0" borderId="4" xfId="1" applyFont="1" applyFill="1" applyBorder="1"/>
    <xf numFmtId="164" fontId="39" fillId="0" borderId="4" xfId="3" applyFont="1" applyFill="1" applyBorder="1"/>
    <xf numFmtId="0" fontId="39" fillId="0" borderId="4" xfId="0" applyFont="1" applyFill="1" applyBorder="1" applyAlignment="1">
      <alignment horizontal="left"/>
    </xf>
    <xf numFmtId="43" fontId="39" fillId="0" borderId="4" xfId="5" applyFont="1" applyFill="1" applyBorder="1" applyAlignment="1">
      <alignment horizontal="left"/>
    </xf>
    <xf numFmtId="43" fontId="39" fillId="2" borderId="4" xfId="5" applyFont="1" applyFill="1" applyBorder="1" applyAlignment="1">
      <alignment horizontal="left"/>
    </xf>
    <xf numFmtId="164" fontId="39" fillId="2" borderId="4" xfId="3" applyFont="1" applyFill="1" applyBorder="1"/>
    <xf numFmtId="164" fontId="39" fillId="0" borderId="0" xfId="0" applyNumberFormat="1" applyFont="1" applyFill="1"/>
    <xf numFmtId="43" fontId="39" fillId="0" borderId="5" xfId="1" applyFont="1" applyFill="1" applyBorder="1" applyAlignment="1">
      <alignment horizontal="left"/>
    </xf>
    <xf numFmtId="167" fontId="39" fillId="2" borderId="4" xfId="1" applyNumberFormat="1" applyFont="1" applyFill="1" applyBorder="1"/>
    <xf numFmtId="43" fontId="39" fillId="2" borderId="0" xfId="1" applyFont="1" applyFill="1"/>
    <xf numFmtId="43" fontId="39" fillId="2" borderId="0" xfId="0" applyNumberFormat="1" applyFont="1" applyFill="1"/>
    <xf numFmtId="43" fontId="40" fillId="0" borderId="4" xfId="1" applyFont="1" applyFill="1" applyBorder="1"/>
    <xf numFmtId="164" fontId="40" fillId="0" borderId="4" xfId="3" applyFont="1" applyFill="1" applyBorder="1"/>
    <xf numFmtId="0" fontId="40" fillId="0" borderId="4" xfId="0" applyFont="1" applyFill="1" applyBorder="1"/>
    <xf numFmtId="164" fontId="39" fillId="0" borderId="0" xfId="3" applyFont="1" applyFill="1"/>
    <xf numFmtId="164" fontId="40" fillId="0" borderId="4" xfId="3" applyFont="1" applyFill="1" applyBorder="1" applyAlignment="1">
      <alignment wrapText="1"/>
    </xf>
    <xf numFmtId="164" fontId="39" fillId="0" borderId="4" xfId="3" applyFont="1" applyFill="1" applyBorder="1" applyAlignment="1">
      <alignment wrapText="1"/>
    </xf>
    <xf numFmtId="0" fontId="39" fillId="0" borderId="4" xfId="0" applyFont="1" applyFill="1" applyBorder="1" applyAlignment="1">
      <alignment horizontal="left" wrapText="1"/>
    </xf>
    <xf numFmtId="0" fontId="40" fillId="0" borderId="4" xfId="0" applyFont="1" applyFill="1" applyBorder="1" applyAlignment="1">
      <alignment horizontal="center"/>
    </xf>
    <xf numFmtId="0" fontId="39" fillId="0" borderId="4" xfId="0" applyFont="1" applyFill="1" applyBorder="1" applyAlignment="1">
      <alignment horizontal="center"/>
    </xf>
    <xf numFmtId="164" fontId="39" fillId="0" borderId="0" xfId="3" applyFont="1" applyFill="1" applyBorder="1"/>
    <xf numFmtId="0" fontId="44" fillId="2" borderId="4" xfId="2" applyFont="1" applyFill="1" applyBorder="1" applyAlignment="1">
      <alignment wrapText="1"/>
    </xf>
    <xf numFmtId="43" fontId="39" fillId="2" borderId="4" xfId="1" applyFont="1" applyFill="1" applyBorder="1"/>
    <xf numFmtId="43" fontId="39" fillId="0" borderId="4" xfId="5" applyFont="1" applyFill="1" applyBorder="1" applyAlignment="1">
      <alignment horizontal="left" wrapText="1"/>
    </xf>
    <xf numFmtId="43" fontId="39" fillId="2" borderId="4" xfId="5" applyFont="1" applyFill="1" applyBorder="1" applyAlignment="1">
      <alignment horizontal="left" wrapText="1"/>
    </xf>
    <xf numFmtId="0" fontId="44" fillId="0" borderId="4" xfId="2" applyFont="1" applyFill="1" applyBorder="1" applyAlignment="1">
      <alignment horizontal="center"/>
    </xf>
    <xf numFmtId="164" fontId="39" fillId="0" borderId="4" xfId="3" applyFont="1" applyFill="1" applyBorder="1" applyAlignment="1">
      <alignment vertical="center" wrapText="1"/>
    </xf>
    <xf numFmtId="0" fontId="44" fillId="0" borderId="4" xfId="2" applyFont="1" applyFill="1" applyBorder="1" applyAlignment="1">
      <alignment horizontal="left" wrapText="1"/>
    </xf>
    <xf numFmtId="43" fontId="44" fillId="0" borderId="4" xfId="5" applyFont="1" applyFill="1" applyBorder="1" applyAlignment="1">
      <alignment horizontal="left" wrapText="1"/>
    </xf>
    <xf numFmtId="43" fontId="44" fillId="2" borderId="4" xfId="5" applyFont="1" applyFill="1" applyBorder="1" applyAlignment="1">
      <alignment horizontal="left" wrapText="1"/>
    </xf>
    <xf numFmtId="167" fontId="40" fillId="0" borderId="4" xfId="1" applyNumberFormat="1" applyFont="1" applyFill="1" applyBorder="1"/>
    <xf numFmtId="164" fontId="39" fillId="0" borderId="4" xfId="3" applyFont="1" applyFill="1" applyBorder="1" applyAlignment="1">
      <alignment horizontal="center" wrapText="1"/>
    </xf>
    <xf numFmtId="43" fontId="40" fillId="0" borderId="4" xfId="5" applyFont="1" applyFill="1" applyBorder="1"/>
    <xf numFmtId="43" fontId="40" fillId="2" borderId="4" xfId="5" applyFont="1" applyFill="1" applyBorder="1"/>
    <xf numFmtId="0" fontId="41" fillId="0" borderId="4" xfId="0" applyFont="1" applyFill="1" applyBorder="1" applyAlignment="1">
      <alignment horizontal="center"/>
    </xf>
    <xf numFmtId="43" fontId="3" fillId="0" borderId="0" xfId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2" fillId="2" borderId="0" xfId="0" applyFont="1" applyFill="1" applyBorder="1" applyAlignment="1">
      <alignment horizontal="left"/>
    </xf>
    <xf numFmtId="0" fontId="46" fillId="2" borderId="4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horizontal="left"/>
    </xf>
    <xf numFmtId="43" fontId="42" fillId="2" borderId="0" xfId="0" applyNumberFormat="1" applyFont="1" applyFill="1" applyBorder="1" applyAlignment="1">
      <alignment horizontal="left"/>
    </xf>
    <xf numFmtId="43" fontId="42" fillId="2" borderId="4" xfId="1" applyFont="1" applyFill="1" applyBorder="1" applyAlignment="1">
      <alignment horizontal="right"/>
    </xf>
    <xf numFmtId="0" fontId="43" fillId="2" borderId="4" xfId="0" applyFont="1" applyFill="1" applyBorder="1" applyAlignment="1"/>
    <xf numFmtId="0" fontId="24" fillId="2" borderId="4" xfId="4" applyFont="1" applyFill="1" applyBorder="1" applyAlignment="1">
      <alignment horizontal="left" wrapText="1"/>
    </xf>
    <xf numFmtId="0" fontId="42" fillId="2" borderId="2" xfId="0" applyFont="1" applyFill="1" applyBorder="1" applyAlignment="1">
      <alignment horizontal="left"/>
    </xf>
    <xf numFmtId="43" fontId="43" fillId="2" borderId="4" xfId="1" applyFont="1" applyFill="1" applyBorder="1" applyAlignment="1">
      <alignment horizontal="center"/>
    </xf>
    <xf numFmtId="43" fontId="42" fillId="2" borderId="4" xfId="1" applyFont="1" applyFill="1" applyBorder="1" applyAlignment="1">
      <alignment horizontal="left"/>
    </xf>
    <xf numFmtId="43" fontId="43" fillId="2" borderId="4" xfId="1" applyFont="1" applyFill="1" applyBorder="1" applyAlignment="1">
      <alignment horizontal="left" wrapText="1"/>
    </xf>
    <xf numFmtId="43" fontId="43" fillId="2" borderId="4" xfId="1" applyFont="1" applyFill="1" applyBorder="1" applyAlignment="1">
      <alignment horizontal="left"/>
    </xf>
    <xf numFmtId="43" fontId="42" fillId="2" borderId="4" xfId="1" applyFont="1" applyFill="1" applyBorder="1" applyAlignment="1"/>
    <xf numFmtId="43" fontId="43" fillId="2" borderId="4" xfId="1" applyFont="1" applyFill="1" applyBorder="1" applyAlignment="1">
      <alignment horizontal="center" wrapText="1"/>
    </xf>
    <xf numFmtId="43" fontId="2" fillId="2" borderId="0" xfId="1" applyFont="1" applyFill="1" applyBorder="1" applyAlignment="1">
      <alignment horizontal="center"/>
    </xf>
    <xf numFmtId="0" fontId="11" fillId="2" borderId="4" xfId="0" applyFont="1" applyFill="1" applyBorder="1" applyAlignment="1">
      <alignment horizontal="left" wrapText="1"/>
    </xf>
    <xf numFmtId="43" fontId="42" fillId="2" borderId="5" xfId="1" applyFont="1" applyFill="1" applyBorder="1" applyAlignment="1">
      <alignment horizontal="left"/>
    </xf>
    <xf numFmtId="43" fontId="42" fillId="2" borderId="5" xfId="1" applyFont="1" applyFill="1" applyBorder="1" applyAlignment="1">
      <alignment horizontal="right"/>
    </xf>
    <xf numFmtId="43" fontId="43" fillId="2" borderId="4" xfId="5" applyFont="1" applyFill="1" applyBorder="1" applyAlignment="1">
      <alignment horizontal="left"/>
    </xf>
    <xf numFmtId="43" fontId="42" fillId="2" borderId="4" xfId="5" applyFont="1" applyFill="1" applyBorder="1" applyAlignment="1">
      <alignment horizontal="left" wrapText="1"/>
    </xf>
    <xf numFmtId="43" fontId="42" fillId="2" borderId="4" xfId="5" applyFont="1" applyFill="1" applyBorder="1" applyAlignment="1">
      <alignment horizontal="left"/>
    </xf>
    <xf numFmtId="43" fontId="24" fillId="2" borderId="4" xfId="5" applyFont="1" applyFill="1" applyBorder="1" applyAlignment="1">
      <alignment horizontal="left" wrapText="1"/>
    </xf>
    <xf numFmtId="43" fontId="12" fillId="2" borderId="0" xfId="5" applyFont="1" applyFill="1" applyBorder="1" applyAlignment="1">
      <alignment horizontal="left" wrapText="1"/>
    </xf>
    <xf numFmtId="0" fontId="4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3" fillId="0" borderId="0" xfId="0" applyFont="1" applyBorder="1" applyAlignment="1">
      <alignment vertical="center" wrapText="1"/>
    </xf>
    <xf numFmtId="0" fontId="43" fillId="0" borderId="0" xfId="0" applyFont="1" applyBorder="1" applyAlignment="1">
      <alignment horizontal="left" vertical="center" wrapText="1"/>
    </xf>
    <xf numFmtId="0" fontId="43" fillId="0" borderId="0" xfId="0" applyFont="1" applyBorder="1" applyAlignment="1">
      <alignment horizontal="center" vertical="center" wrapText="1"/>
    </xf>
    <xf numFmtId="4" fontId="43" fillId="0" borderId="0" xfId="0" applyNumberFormat="1" applyFont="1" applyBorder="1" applyAlignment="1">
      <alignment vertical="center" wrapText="1"/>
    </xf>
    <xf numFmtId="0" fontId="24" fillId="2" borderId="0" xfId="4" applyFont="1" applyFill="1" applyBorder="1" applyAlignment="1">
      <alignment horizontal="left" wrapText="1"/>
    </xf>
    <xf numFmtId="43" fontId="43" fillId="2" borderId="0" xfId="1" applyFont="1" applyFill="1" applyBorder="1" applyAlignment="1">
      <alignment horizontal="left" wrapText="1"/>
    </xf>
    <xf numFmtId="43" fontId="24" fillId="2" borderId="0" xfId="5" applyFont="1" applyFill="1" applyBorder="1" applyAlignment="1">
      <alignment horizontal="left" wrapText="1"/>
    </xf>
    <xf numFmtId="0" fontId="42" fillId="0" borderId="4" xfId="0" applyFont="1" applyBorder="1"/>
    <xf numFmtId="0" fontId="43" fillId="0" borderId="4" xfId="0" applyFont="1" applyBorder="1"/>
    <xf numFmtId="0" fontId="43" fillId="2" borderId="5" xfId="0" applyFont="1" applyFill="1" applyBorder="1" applyAlignment="1">
      <alignment horizontal="left"/>
    </xf>
    <xf numFmtId="167" fontId="40" fillId="0" borderId="4" xfId="1" applyNumberFormat="1" applyFont="1" applyFill="1" applyBorder="1" applyAlignment="1">
      <alignment horizontal="left" wrapText="1"/>
    </xf>
    <xf numFmtId="0" fontId="42" fillId="2" borderId="11" xfId="0" applyFont="1" applyFill="1" applyBorder="1" applyAlignment="1"/>
    <xf numFmtId="0" fontId="42" fillId="2" borderId="9" xfId="0" applyFont="1" applyFill="1" applyBorder="1" applyAlignment="1"/>
    <xf numFmtId="0" fontId="42" fillId="2" borderId="5" xfId="0" applyFont="1" applyFill="1" applyBorder="1" applyAlignment="1">
      <alignment horizontal="left"/>
    </xf>
    <xf numFmtId="0" fontId="43" fillId="2" borderId="0" xfId="0" applyFont="1" applyFill="1" applyBorder="1" applyAlignment="1">
      <alignment horizontal="center"/>
    </xf>
    <xf numFmtId="43" fontId="43" fillId="2" borderId="0" xfId="5" applyFont="1" applyFill="1" applyBorder="1" applyAlignment="1"/>
    <xf numFmtId="43" fontId="42" fillId="2" borderId="0" xfId="5" applyFont="1" applyFill="1" applyBorder="1" applyAlignment="1"/>
    <xf numFmtId="0" fontId="42" fillId="2" borderId="0" xfId="0" applyFont="1" applyFill="1" applyBorder="1" applyAlignment="1">
      <alignment horizontal="center"/>
    </xf>
    <xf numFmtId="43" fontId="42" fillId="2" borderId="4" xfId="5" applyFont="1" applyFill="1" applyBorder="1" applyAlignment="1">
      <alignment horizontal="right" wrapText="1"/>
    </xf>
    <xf numFmtId="43" fontId="43" fillId="2" borderId="4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42" fillId="2" borderId="4" xfId="5" applyFont="1" applyFill="1" applyBorder="1"/>
    <xf numFmtId="0" fontId="2" fillId="2" borderId="5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43" fontId="42" fillId="2" borderId="5" xfId="1" applyFont="1" applyFill="1" applyBorder="1" applyAlignment="1"/>
    <xf numFmtId="0" fontId="39" fillId="0" borderId="30" xfId="0" applyFont="1" applyFill="1" applyBorder="1" applyAlignment="1">
      <alignment horizontal="center"/>
    </xf>
    <xf numFmtId="0" fontId="39" fillId="0" borderId="35" xfId="0" applyFont="1" applyFill="1" applyBorder="1" applyAlignment="1">
      <alignment horizontal="left"/>
    </xf>
    <xf numFmtId="43" fontId="39" fillId="0" borderId="35" xfId="5" applyFont="1" applyFill="1" applyBorder="1" applyAlignment="1">
      <alignment horizontal="left"/>
    </xf>
    <xf numFmtId="43" fontId="39" fillId="2" borderId="35" xfId="5" applyFont="1" applyFill="1" applyBorder="1" applyAlignment="1">
      <alignment horizontal="left"/>
    </xf>
    <xf numFmtId="167" fontId="39" fillId="0" borderId="35" xfId="1" applyNumberFormat="1" applyFont="1" applyFill="1" applyBorder="1"/>
    <xf numFmtId="43" fontId="39" fillId="0" borderId="35" xfId="1" applyFont="1" applyFill="1" applyBorder="1"/>
    <xf numFmtId="164" fontId="40" fillId="0" borderId="5" xfId="3" applyFont="1" applyFill="1" applyBorder="1"/>
    <xf numFmtId="0" fontId="49" fillId="0" borderId="0" xfId="0" applyFont="1"/>
    <xf numFmtId="0" fontId="17" fillId="0" borderId="0" xfId="0" applyFont="1" applyAlignment="1">
      <alignment vertical="center"/>
    </xf>
    <xf numFmtId="164" fontId="16" fillId="0" borderId="0" xfId="3" applyFont="1" applyBorder="1" applyAlignment="1">
      <alignment horizontal="left"/>
    </xf>
    <xf numFmtId="0" fontId="49" fillId="2" borderId="0" xfId="0" applyFont="1" applyFill="1"/>
    <xf numFmtId="0" fontId="0" fillId="2" borderId="0" xfId="0" applyFill="1"/>
    <xf numFmtId="0" fontId="52" fillId="2" borderId="0" xfId="0" applyFont="1" applyFill="1"/>
    <xf numFmtId="0" fontId="22" fillId="2" borderId="0" xfId="0" applyFont="1" applyFill="1"/>
    <xf numFmtId="0" fontId="16" fillId="0" borderId="16" xfId="0" applyFont="1" applyFill="1" applyBorder="1" applyAlignment="1">
      <alignment vertical="center" wrapText="1"/>
    </xf>
    <xf numFmtId="0" fontId="52" fillId="0" borderId="0" xfId="0" applyFont="1"/>
    <xf numFmtId="0" fontId="22" fillId="0" borderId="0" xfId="0" applyFont="1"/>
    <xf numFmtId="0" fontId="52" fillId="0" borderId="0" xfId="0" applyFont="1" applyFill="1"/>
    <xf numFmtId="0" fontId="22" fillId="0" borderId="0" xfId="0" applyFont="1" applyFill="1"/>
    <xf numFmtId="0" fontId="16" fillId="5" borderId="4" xfId="0" quotePrefix="1" applyFont="1" applyFill="1" applyBorder="1" applyAlignment="1">
      <alignment vertical="center" wrapText="1"/>
    </xf>
    <xf numFmtId="0" fontId="49" fillId="5" borderId="0" xfId="0" applyFont="1" applyFill="1"/>
    <xf numFmtId="0" fontId="0" fillId="5" borderId="0" xfId="0" applyFill="1"/>
    <xf numFmtId="164" fontId="11" fillId="5" borderId="16" xfId="3" applyFont="1" applyFill="1" applyBorder="1" applyAlignment="1">
      <alignment vertical="center" wrapText="1"/>
    </xf>
    <xf numFmtId="0" fontId="49" fillId="0" borderId="0" xfId="0" applyFont="1" applyBorder="1"/>
    <xf numFmtId="0" fontId="36" fillId="0" borderId="0" xfId="0" applyFont="1" applyBorder="1" applyAlignment="1">
      <alignment vertical="center"/>
    </xf>
    <xf numFmtId="0" fontId="37" fillId="0" borderId="0" xfId="0" applyFont="1" applyBorder="1" applyAlignment="1">
      <alignment vertical="top"/>
    </xf>
    <xf numFmtId="0" fontId="30" fillId="0" borderId="0" xfId="0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166" fontId="36" fillId="0" borderId="0" xfId="0" applyNumberFormat="1" applyFont="1" applyBorder="1" applyAlignment="1">
      <alignment vertical="center"/>
    </xf>
    <xf numFmtId="0" fontId="16" fillId="2" borderId="0" xfId="0" applyFont="1" applyFill="1" applyAlignment="1">
      <alignment horizontal="center"/>
    </xf>
    <xf numFmtId="0" fontId="0" fillId="0" borderId="0" xfId="0" applyBorder="1" applyAlignment="1"/>
    <xf numFmtId="0" fontId="53" fillId="0" borderId="0" xfId="0" applyFont="1" applyAlignment="1">
      <alignment horizontal="left"/>
    </xf>
    <xf numFmtId="0" fontId="53" fillId="0" borderId="0" xfId="0" applyFont="1" applyAlignment="1"/>
    <xf numFmtId="0" fontId="53" fillId="0" borderId="0" xfId="0" applyFont="1"/>
    <xf numFmtId="0" fontId="19" fillId="2" borderId="0" xfId="0" applyFont="1" applyFill="1" applyAlignment="1">
      <alignment horizontal="center"/>
    </xf>
    <xf numFmtId="0" fontId="17" fillId="0" borderId="4" xfId="0" quotePrefix="1" applyFont="1" applyBorder="1" applyAlignment="1">
      <alignment vertical="center" wrapText="1"/>
    </xf>
    <xf numFmtId="0" fontId="48" fillId="0" borderId="0" xfId="0" applyFont="1"/>
    <xf numFmtId="164" fontId="23" fillId="0" borderId="4" xfId="3" applyFont="1" applyBorder="1" applyAlignment="1">
      <alignment vertical="center"/>
    </xf>
    <xf numFmtId="164" fontId="23" fillId="0" borderId="16" xfId="3" applyFont="1" applyBorder="1" applyAlignment="1">
      <alignment vertical="center" wrapText="1"/>
    </xf>
    <xf numFmtId="0" fontId="42" fillId="2" borderId="16" xfId="0" applyFont="1" applyFill="1" applyBorder="1"/>
    <xf numFmtId="164" fontId="11" fillId="2" borderId="16" xfId="3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3" fontId="11" fillId="2" borderId="16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2" borderId="16" xfId="0" applyFont="1" applyFill="1" applyBorder="1"/>
    <xf numFmtId="43" fontId="42" fillId="0" borderId="16" xfId="1" applyFont="1" applyBorder="1"/>
    <xf numFmtId="164" fontId="42" fillId="0" borderId="16" xfId="3" applyFont="1" applyBorder="1" applyAlignment="1">
      <alignment horizontal="right"/>
    </xf>
    <xf numFmtId="164" fontId="42" fillId="0" borderId="16" xfId="3" applyFont="1" applyBorder="1"/>
    <xf numFmtId="166" fontId="11" fillId="0" borderId="16" xfId="0" applyNumberFormat="1" applyFont="1" applyBorder="1" applyAlignment="1">
      <alignment vertical="center"/>
    </xf>
    <xf numFmtId="0" fontId="45" fillId="2" borderId="8" xfId="0" applyFont="1" applyFill="1" applyBorder="1" applyAlignment="1">
      <alignment vertical="center" wrapText="1"/>
    </xf>
    <xf numFmtId="43" fontId="46" fillId="2" borderId="8" xfId="5" applyFont="1" applyFill="1" applyBorder="1" applyAlignment="1">
      <alignment vertical="center" wrapText="1"/>
    </xf>
    <xf numFmtId="164" fontId="43" fillId="2" borderId="4" xfId="0" applyNumberFormat="1" applyFont="1" applyFill="1" applyBorder="1" applyAlignment="1">
      <alignment horizontal="left"/>
    </xf>
    <xf numFmtId="43" fontId="42" fillId="2" borderId="0" xfId="1" applyFont="1" applyFill="1" applyBorder="1" applyAlignment="1">
      <alignment horizontal="right"/>
    </xf>
    <xf numFmtId="43" fontId="39" fillId="2" borderId="4" xfId="5" applyFont="1" applyFill="1" applyBorder="1"/>
    <xf numFmtId="43" fontId="40" fillId="0" borderId="4" xfId="0" applyNumberFormat="1" applyFont="1" applyBorder="1"/>
    <xf numFmtId="43" fontId="39" fillId="0" borderId="4" xfId="5" applyFont="1" applyFill="1" applyBorder="1" applyAlignment="1"/>
    <xf numFmtId="0" fontId="17" fillId="0" borderId="4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2" borderId="4" xfId="0" applyFont="1" applyFill="1" applyBorder="1"/>
    <xf numFmtId="0" fontId="16" fillId="2" borderId="4" xfId="0" applyFont="1" applyFill="1" applyBorder="1" applyAlignment="1">
      <alignment horizontal="center"/>
    </xf>
    <xf numFmtId="0" fontId="17" fillId="2" borderId="4" xfId="0" applyFont="1" applyFill="1" applyBorder="1" applyAlignment="1">
      <alignment vertical="center" wrapText="1"/>
    </xf>
    <xf numFmtId="0" fontId="16" fillId="2" borderId="4" xfId="0" applyFont="1" applyFill="1" applyBorder="1" applyAlignment="1"/>
    <xf numFmtId="0" fontId="16" fillId="2" borderId="4" xfId="0" applyFont="1" applyFill="1" applyBorder="1"/>
    <xf numFmtId="43" fontId="43" fillId="2" borderId="4" xfId="5" applyFont="1" applyFill="1" applyBorder="1" applyAlignment="1">
      <alignment vertical="center" wrapText="1"/>
    </xf>
    <xf numFmtId="0" fontId="43" fillId="2" borderId="4" xfId="4" applyFont="1" applyFill="1" applyBorder="1" applyAlignment="1">
      <alignment wrapText="1"/>
    </xf>
    <xf numFmtId="0" fontId="43" fillId="2" borderId="4" xfId="4" applyFont="1" applyFill="1" applyBorder="1" applyAlignment="1">
      <alignment horizontal="center" wrapText="1"/>
    </xf>
    <xf numFmtId="0" fontId="43" fillId="2" borderId="0" xfId="0" applyFont="1" applyFill="1" applyBorder="1" applyAlignment="1"/>
    <xf numFmtId="43" fontId="43" fillId="2" borderId="0" xfId="0" applyNumberFormat="1" applyFont="1" applyFill="1" applyBorder="1" applyAlignment="1">
      <alignment wrapText="1"/>
    </xf>
    <xf numFmtId="0" fontId="42" fillId="0" borderId="4" xfId="0" applyFont="1" applyBorder="1" applyAlignment="1"/>
    <xf numFmtId="2" fontId="46" fillId="2" borderId="4" xfId="1" applyNumberFormat="1" applyFont="1" applyFill="1" applyBorder="1" applyAlignment="1"/>
    <xf numFmtId="43" fontId="43" fillId="2" borderId="4" xfId="1" applyFont="1" applyFill="1" applyBorder="1" applyAlignment="1"/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 applyBorder="1" applyAlignment="1"/>
    <xf numFmtId="0" fontId="13" fillId="2" borderId="0" xfId="4" applyFont="1" applyFill="1" applyBorder="1" applyAlignment="1">
      <alignment wrapText="1"/>
    </xf>
    <xf numFmtId="0" fontId="9" fillId="2" borderId="0" xfId="4" applyFont="1" applyFill="1" applyBorder="1" applyAlignment="1">
      <alignment wrapText="1"/>
    </xf>
    <xf numFmtId="43" fontId="43" fillId="2" borderId="4" xfId="0" applyNumberFormat="1" applyFont="1" applyFill="1" applyBorder="1" applyAlignment="1">
      <alignment wrapText="1"/>
    </xf>
    <xf numFmtId="0" fontId="16" fillId="0" borderId="4" xfId="0" applyFont="1" applyBorder="1"/>
    <xf numFmtId="0" fontId="21" fillId="0" borderId="4" xfId="0" applyFont="1" applyBorder="1" applyAlignment="1">
      <alignment vertical="center"/>
    </xf>
    <xf numFmtId="164" fontId="16" fillId="2" borderId="4" xfId="3" applyFont="1" applyFill="1" applyBorder="1" applyAlignment="1">
      <alignment horizontal="right" vertical="center" wrapText="1"/>
    </xf>
    <xf numFmtId="0" fontId="16" fillId="0" borderId="4" xfId="0" applyFont="1" applyFill="1" applyBorder="1" applyAlignment="1">
      <alignment vertical="center" wrapText="1"/>
    </xf>
    <xf numFmtId="164" fontId="16" fillId="0" borderId="4" xfId="3" applyFont="1" applyBorder="1" applyAlignment="1">
      <alignment vertical="center" wrapText="1"/>
    </xf>
    <xf numFmtId="164" fontId="16" fillId="0" borderId="4" xfId="3" applyFont="1" applyBorder="1" applyAlignment="1">
      <alignment vertical="center"/>
    </xf>
    <xf numFmtId="0" fontId="17" fillId="0" borderId="4" xfId="0" applyFont="1" applyBorder="1"/>
    <xf numFmtId="164" fontId="16" fillId="0" borderId="4" xfId="3" applyFont="1" applyBorder="1" applyAlignment="1">
      <alignment vertical="top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vertical="top" wrapText="1"/>
    </xf>
    <xf numFmtId="43" fontId="42" fillId="0" borderId="4" xfId="1" applyFont="1" applyBorder="1"/>
    <xf numFmtId="164" fontId="42" fillId="0" borderId="4" xfId="3" applyFont="1" applyBorder="1" applyAlignment="1">
      <alignment horizontal="right"/>
    </xf>
    <xf numFmtId="164" fontId="42" fillId="0" borderId="4" xfId="3" applyFont="1" applyBorder="1"/>
    <xf numFmtId="164" fontId="11" fillId="0" borderId="4" xfId="3" applyFont="1" applyBorder="1" applyAlignment="1">
      <alignment vertical="center" wrapText="1"/>
    </xf>
    <xf numFmtId="0" fontId="16" fillId="0" borderId="4" xfId="0" applyFont="1" applyBorder="1" applyAlignment="1">
      <alignment vertical="top"/>
    </xf>
    <xf numFmtId="164" fontId="16" fillId="2" borderId="4" xfId="3" applyFont="1" applyFill="1" applyBorder="1" applyAlignment="1">
      <alignment horizontal="left" vertical="top" wrapText="1"/>
    </xf>
    <xf numFmtId="164" fontId="16" fillId="2" borderId="4" xfId="3" applyFont="1" applyFill="1" applyBorder="1" applyAlignment="1">
      <alignment vertical="center"/>
    </xf>
    <xf numFmtId="164" fontId="16" fillId="2" borderId="4" xfId="3" applyFont="1" applyFill="1" applyBorder="1" applyAlignment="1">
      <alignment vertical="center" wrapText="1"/>
    </xf>
    <xf numFmtId="164" fontId="11" fillId="0" borderId="4" xfId="3" applyFont="1" applyBorder="1" applyAlignment="1">
      <alignment horizontal="right" vertical="center" wrapText="1"/>
    </xf>
    <xf numFmtId="164" fontId="11" fillId="0" borderId="4" xfId="3" applyFont="1" applyBorder="1" applyAlignment="1">
      <alignment horizontal="center" vertical="center" wrapText="1"/>
    </xf>
    <xf numFmtId="164" fontId="11" fillId="0" borderId="4" xfId="3" applyFont="1" applyFill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164" fontId="11" fillId="2" borderId="4" xfId="3" applyFont="1" applyFill="1" applyBorder="1" applyAlignment="1">
      <alignment vertical="center"/>
    </xf>
    <xf numFmtId="43" fontId="11" fillId="0" borderId="4" xfId="1" applyFont="1" applyFill="1" applyBorder="1" applyAlignment="1">
      <alignment vertical="center"/>
    </xf>
    <xf numFmtId="0" fontId="17" fillId="0" borderId="4" xfId="0" applyFont="1" applyFill="1" applyBorder="1" applyAlignment="1">
      <alignment horizontal="center"/>
    </xf>
    <xf numFmtId="164" fontId="11" fillId="0" borderId="4" xfId="3" applyFont="1" applyBorder="1" applyAlignment="1">
      <alignment horizontal="left" vertical="center" wrapText="1"/>
    </xf>
    <xf numFmtId="0" fontId="11" fillId="5" borderId="4" xfId="0" applyFont="1" applyFill="1" applyBorder="1" applyAlignment="1">
      <alignment vertical="center"/>
    </xf>
    <xf numFmtId="164" fontId="11" fillId="5" borderId="4" xfId="3" applyFont="1" applyFill="1" applyBorder="1" applyAlignment="1">
      <alignment vertical="center" wrapText="1"/>
    </xf>
    <xf numFmtId="164" fontId="11" fillId="2" borderId="4" xfId="3" applyFont="1" applyFill="1" applyBorder="1" applyAlignment="1">
      <alignment vertical="center" wrapText="1"/>
    </xf>
    <xf numFmtId="164" fontId="23" fillId="0" borderId="4" xfId="3" applyFont="1" applyBorder="1" applyAlignment="1">
      <alignment vertical="center" wrapText="1"/>
    </xf>
    <xf numFmtId="164" fontId="11" fillId="2" borderId="4" xfId="3" applyFont="1" applyFill="1" applyBorder="1" applyAlignment="1">
      <alignment horizontal="center" vertical="center" wrapText="1"/>
    </xf>
    <xf numFmtId="0" fontId="54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vertical="center"/>
    </xf>
    <xf numFmtId="164" fontId="16" fillId="2" borderId="4" xfId="3" applyFont="1" applyFill="1" applyBorder="1" applyAlignment="1">
      <alignment vertical="top"/>
    </xf>
    <xf numFmtId="0" fontId="11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164" fontId="16" fillId="0" borderId="4" xfId="3" applyFont="1" applyBorder="1" applyAlignment="1"/>
    <xf numFmtId="166" fontId="11" fillId="0" borderId="4" xfId="0" applyNumberFormat="1" applyFont="1" applyBorder="1" applyAlignment="1">
      <alignment vertical="center"/>
    </xf>
    <xf numFmtId="164" fontId="16" fillId="0" borderId="4" xfId="3" applyFont="1" applyBorder="1"/>
    <xf numFmtId="0" fontId="16" fillId="3" borderId="4" xfId="0" applyFont="1" applyFill="1" applyBorder="1"/>
    <xf numFmtId="0" fontId="17" fillId="0" borderId="4" xfId="0" applyFont="1" applyBorder="1" applyAlignment="1"/>
    <xf numFmtId="0" fontId="0" fillId="0" borderId="4" xfId="0" applyBorder="1" applyAlignment="1"/>
    <xf numFmtId="0" fontId="16" fillId="0" borderId="13" xfId="0" applyFont="1" applyBorder="1"/>
    <xf numFmtId="0" fontId="16" fillId="0" borderId="3" xfId="0" applyFont="1" applyBorder="1"/>
    <xf numFmtId="164" fontId="16" fillId="0" borderId="16" xfId="3" applyFont="1" applyBorder="1" applyAlignment="1">
      <alignment horizontal="left"/>
    </xf>
    <xf numFmtId="0" fontId="16" fillId="2" borderId="3" xfId="0" applyFont="1" applyFill="1" applyBorder="1"/>
    <xf numFmtId="0" fontId="17" fillId="2" borderId="3" xfId="0" applyFont="1" applyFill="1" applyBorder="1"/>
    <xf numFmtId="0" fontId="17" fillId="0" borderId="3" xfId="0" applyFont="1" applyFill="1" applyBorder="1"/>
    <xf numFmtId="0" fontId="17" fillId="0" borderId="3" xfId="0" applyFont="1" applyBorder="1"/>
    <xf numFmtId="0" fontId="16" fillId="0" borderId="16" xfId="0" applyFont="1" applyBorder="1" applyAlignment="1">
      <alignment horizontal="left"/>
    </xf>
    <xf numFmtId="0" fontId="16" fillId="0" borderId="3" xfId="0" applyFont="1" applyFill="1" applyBorder="1"/>
    <xf numFmtId="0" fontId="11" fillId="0" borderId="16" xfId="0" applyFont="1" applyFill="1" applyBorder="1" applyAlignment="1">
      <alignment vertical="center" wrapText="1"/>
    </xf>
    <xf numFmtId="0" fontId="16" fillId="5" borderId="3" xfId="0" applyFont="1" applyFill="1" applyBorder="1"/>
    <xf numFmtId="0" fontId="23" fillId="2" borderId="3" xfId="0" applyFont="1" applyFill="1" applyBorder="1" applyAlignment="1">
      <alignment vertical="center" wrapText="1"/>
    </xf>
    <xf numFmtId="164" fontId="16" fillId="0" borderId="16" xfId="3" applyFont="1" applyBorder="1"/>
    <xf numFmtId="0" fontId="16" fillId="2" borderId="16" xfId="0" applyFont="1" applyFill="1" applyBorder="1" applyAlignment="1">
      <alignment horizontal="center"/>
    </xf>
    <xf numFmtId="0" fontId="17" fillId="2" borderId="3" xfId="0" applyFont="1" applyFill="1" applyBorder="1" applyAlignment="1"/>
    <xf numFmtId="0" fontId="16" fillId="2" borderId="16" xfId="0" applyFont="1" applyFill="1" applyBorder="1" applyAlignment="1"/>
    <xf numFmtId="0" fontId="16" fillId="3" borderId="3" xfId="0" applyFont="1" applyFill="1" applyBorder="1"/>
    <xf numFmtId="0" fontId="42" fillId="0" borderId="3" xfId="0" applyFont="1" applyBorder="1" applyAlignment="1"/>
    <xf numFmtId="0" fontId="42" fillId="0" borderId="16" xfId="0" applyFont="1" applyBorder="1" applyAlignment="1"/>
    <xf numFmtId="0" fontId="0" fillId="0" borderId="3" xfId="0" applyBorder="1" applyAlignment="1"/>
    <xf numFmtId="0" fontId="0" fillId="0" borderId="16" xfId="0" applyBorder="1" applyAlignment="1"/>
    <xf numFmtId="0" fontId="0" fillId="0" borderId="25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5" fillId="2" borderId="0" xfId="0" applyFont="1" applyFill="1" applyBorder="1" applyAlignment="1">
      <alignment vertical="center" wrapText="1"/>
    </xf>
    <xf numFmtId="0" fontId="45" fillId="2" borderId="30" xfId="0" applyFont="1" applyFill="1" applyBorder="1" applyAlignment="1">
      <alignment horizontal="center" vertical="center" wrapText="1"/>
    </xf>
    <xf numFmtId="0" fontId="45" fillId="2" borderId="35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0" fontId="42" fillId="3" borderId="4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43" fontId="6" fillId="2" borderId="0" xfId="0" applyNumberFormat="1" applyFont="1" applyFill="1" applyBorder="1" applyAlignment="1">
      <alignment horizontal="left"/>
    </xf>
    <xf numFmtId="0" fontId="40" fillId="2" borderId="4" xfId="0" applyFont="1" applyFill="1" applyBorder="1" applyAlignment="1">
      <alignment horizontal="left"/>
    </xf>
    <xf numFmtId="43" fontId="40" fillId="2" borderId="4" xfId="1" applyFont="1" applyFill="1" applyBorder="1" applyAlignment="1">
      <alignment horizontal="left" wrapText="1"/>
    </xf>
    <xf numFmtId="0" fontId="40" fillId="2" borderId="4" xfId="0" applyFont="1" applyFill="1" applyBorder="1" applyAlignment="1">
      <alignment horizontal="left" wrapText="1"/>
    </xf>
    <xf numFmtId="0" fontId="39" fillId="2" borderId="4" xfId="0" applyFont="1" applyFill="1" applyBorder="1" applyAlignment="1">
      <alignment horizontal="right"/>
    </xf>
    <xf numFmtId="0" fontId="57" fillId="2" borderId="4" xfId="0" applyFont="1" applyFill="1" applyBorder="1" applyAlignment="1">
      <alignment horizontal="center" vertical="center" wrapText="1"/>
    </xf>
    <xf numFmtId="167" fontId="44" fillId="2" borderId="4" xfId="5" applyNumberFormat="1" applyFont="1" applyFill="1" applyBorder="1" applyAlignment="1">
      <alignment horizontal="left" wrapText="1"/>
    </xf>
    <xf numFmtId="167" fontId="39" fillId="2" borderId="4" xfId="5" applyNumberFormat="1" applyFont="1" applyFill="1" applyBorder="1" applyAlignment="1"/>
    <xf numFmtId="0" fontId="39" fillId="2" borderId="4" xfId="0" applyFont="1" applyFill="1" applyBorder="1" applyAlignment="1"/>
    <xf numFmtId="43" fontId="39" fillId="2" borderId="4" xfId="5" applyFont="1" applyFill="1" applyBorder="1" applyAlignment="1"/>
    <xf numFmtId="43" fontId="40" fillId="2" borderId="0" xfId="1" applyFont="1" applyFill="1" applyBorder="1" applyAlignment="1"/>
    <xf numFmtId="0" fontId="42" fillId="3" borderId="0" xfId="0" applyFont="1" applyFill="1" applyBorder="1" applyAlignment="1">
      <alignment horizontal="left"/>
    </xf>
    <xf numFmtId="0" fontId="42" fillId="3" borderId="5" xfId="0" applyFont="1" applyFill="1" applyBorder="1" applyAlignment="1">
      <alignment horizontal="left"/>
    </xf>
    <xf numFmtId="43" fontId="42" fillId="3" borderId="0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wrapText="1"/>
    </xf>
    <xf numFmtId="0" fontId="43" fillId="2" borderId="4" xfId="0" applyFont="1" applyFill="1" applyBorder="1" applyAlignment="1">
      <alignment horizontal="center"/>
    </xf>
    <xf numFmtId="0" fontId="46" fillId="2" borderId="4" xfId="0" applyFont="1" applyFill="1" applyBorder="1" applyAlignment="1">
      <alignment vertical="center" wrapText="1"/>
    </xf>
    <xf numFmtId="0" fontId="42" fillId="2" borderId="4" xfId="0" applyFont="1" applyFill="1" applyBorder="1" applyAlignment="1">
      <alignment horizontal="right"/>
    </xf>
    <xf numFmtId="43" fontId="42" fillId="2" borderId="4" xfId="5" applyFont="1" applyFill="1" applyBorder="1" applyAlignment="1">
      <alignment horizontal="right"/>
    </xf>
    <xf numFmtId="43" fontId="42" fillId="2" borderId="4" xfId="1" applyFont="1" applyFill="1" applyBorder="1"/>
    <xf numFmtId="43" fontId="46" fillId="2" borderId="4" xfId="5" applyFont="1" applyFill="1" applyBorder="1" applyAlignment="1">
      <alignment horizontal="center" vertical="center" wrapText="1"/>
    </xf>
    <xf numFmtId="43" fontId="46" fillId="2" borderId="4" xfId="0" applyNumberFormat="1" applyFont="1" applyFill="1" applyBorder="1" applyAlignment="1">
      <alignment vertical="center" wrapText="1"/>
    </xf>
    <xf numFmtId="0" fontId="57" fillId="2" borderId="4" xfId="0" applyFont="1" applyFill="1" applyBorder="1" applyAlignment="1">
      <alignment vertical="center" wrapText="1"/>
    </xf>
    <xf numFmtId="0" fontId="42" fillId="2" borderId="4" xfId="0" applyFont="1" applyFill="1" applyBorder="1" applyAlignment="1">
      <alignment horizontal="center" vertical="center"/>
    </xf>
    <xf numFmtId="0" fontId="42" fillId="2" borderId="4" xfId="0" applyFont="1" applyFill="1" applyBorder="1" applyAlignment="1">
      <alignment horizontal="center" wrapText="1"/>
    </xf>
    <xf numFmtId="0" fontId="42" fillId="2" borderId="4" xfId="2" applyFont="1" applyFill="1" applyBorder="1" applyAlignment="1">
      <alignment horizontal="left" wrapText="1"/>
    </xf>
    <xf numFmtId="0" fontId="42" fillId="2" borderId="4" xfId="2" applyFont="1" applyFill="1" applyBorder="1" applyAlignment="1">
      <alignment horizontal="center" wrapText="1"/>
    </xf>
    <xf numFmtId="0" fontId="42" fillId="2" borderId="4" xfId="0" applyFont="1" applyFill="1" applyBorder="1" applyAlignment="1">
      <alignment vertical="center"/>
    </xf>
    <xf numFmtId="4" fontId="42" fillId="2" borderId="4" xfId="0" applyNumberFormat="1" applyFont="1" applyFill="1" applyBorder="1" applyAlignment="1">
      <alignment vertical="center"/>
    </xf>
    <xf numFmtId="4" fontId="42" fillId="2" borderId="4" xfId="0" applyNumberFormat="1" applyFont="1" applyFill="1" applyBorder="1" applyAlignment="1">
      <alignment vertical="center" wrapText="1"/>
    </xf>
    <xf numFmtId="0" fontId="42" fillId="2" borderId="4" xfId="0" applyFont="1" applyFill="1" applyBorder="1" applyAlignment="1">
      <alignment vertical="top" wrapText="1"/>
    </xf>
    <xf numFmtId="43" fontId="42" fillId="2" borderId="4" xfId="5" applyFont="1" applyFill="1" applyBorder="1" applyAlignment="1">
      <alignment vertical="center"/>
    </xf>
    <xf numFmtId="0" fontId="42" fillId="2" borderId="4" xfId="3" applyNumberFormat="1" applyFont="1" applyFill="1" applyBorder="1" applyAlignment="1">
      <alignment horizontal="center" wrapText="1"/>
    </xf>
    <xf numFmtId="43" fontId="42" fillId="2" borderId="4" xfId="1" applyFont="1" applyFill="1" applyBorder="1" applyAlignment="1">
      <alignment vertical="center" wrapText="1"/>
    </xf>
    <xf numFmtId="43" fontId="42" fillId="2" borderId="4" xfId="1" applyFont="1" applyFill="1" applyBorder="1" applyAlignment="1">
      <alignment wrapText="1"/>
    </xf>
    <xf numFmtId="0" fontId="42" fillId="2" borderId="4" xfId="2" applyFont="1" applyFill="1" applyBorder="1" applyAlignment="1">
      <alignment wrapText="1"/>
    </xf>
    <xf numFmtId="13" fontId="42" fillId="2" borderId="5" xfId="1" applyNumberFormat="1" applyFont="1" applyFill="1" applyBorder="1" applyAlignment="1">
      <alignment horizontal="right"/>
    </xf>
    <xf numFmtId="0" fontId="43" fillId="2" borderId="4" xfId="0" applyFont="1" applyFill="1" applyBorder="1" applyAlignment="1">
      <alignment horizontal="center"/>
    </xf>
    <xf numFmtId="0" fontId="43" fillId="2" borderId="4" xfId="0" applyFont="1" applyFill="1" applyBorder="1" applyAlignment="1">
      <alignment horizontal="center" vertical="center" wrapText="1"/>
    </xf>
    <xf numFmtId="0" fontId="40" fillId="2" borderId="4" xfId="0" applyFont="1" applyFill="1" applyBorder="1" applyAlignment="1">
      <alignment horizontal="center"/>
    </xf>
    <xf numFmtId="165" fontId="42" fillId="2" borderId="4" xfId="3" applyNumberFormat="1" applyFont="1" applyFill="1" applyBorder="1" applyAlignment="1">
      <alignment horizontal="left" wrapText="1"/>
    </xf>
    <xf numFmtId="165" fontId="42" fillId="2" borderId="4" xfId="3" applyNumberFormat="1" applyFont="1" applyFill="1" applyBorder="1" applyAlignment="1">
      <alignment horizontal="left"/>
    </xf>
    <xf numFmtId="43" fontId="42" fillId="2" borderId="4" xfId="5" applyFont="1" applyFill="1" applyBorder="1" applyAlignment="1">
      <alignment horizontal="center"/>
    </xf>
    <xf numFmtId="0" fontId="39" fillId="2" borderId="0" xfId="0" applyFont="1" applyFill="1" applyBorder="1" applyAlignment="1">
      <alignment horizontal="left"/>
    </xf>
    <xf numFmtId="0" fontId="46" fillId="2" borderId="4" xfId="0" applyFont="1" applyFill="1" applyBorder="1" applyAlignment="1">
      <alignment horizontal="left" vertical="center" wrapText="1"/>
    </xf>
    <xf numFmtId="43" fontId="46" fillId="2" borderId="4" xfId="1" applyFont="1" applyFill="1" applyBorder="1" applyAlignment="1">
      <alignment vertical="center" wrapText="1"/>
    </xf>
    <xf numFmtId="167" fontId="42" fillId="2" borderId="4" xfId="5" applyNumberFormat="1" applyFont="1" applyFill="1" applyBorder="1" applyAlignment="1"/>
    <xf numFmtId="167" fontId="42" fillId="2" borderId="4" xfId="1" applyNumberFormat="1" applyFont="1" applyFill="1" applyBorder="1" applyAlignment="1"/>
    <xf numFmtId="2" fontId="42" fillId="2" borderId="0" xfId="0" applyNumberFormat="1" applyFont="1" applyFill="1" applyBorder="1" applyAlignment="1">
      <alignment horizontal="left"/>
    </xf>
    <xf numFmtId="1" fontId="42" fillId="2" borderId="4" xfId="1" applyNumberFormat="1" applyFont="1" applyFill="1" applyBorder="1" applyAlignment="1"/>
    <xf numFmtId="43" fontId="42" fillId="2" borderId="5" xfId="0" applyNumberFormat="1" applyFont="1" applyFill="1" applyBorder="1" applyAlignment="1">
      <alignment horizontal="left"/>
    </xf>
    <xf numFmtId="1" fontId="42" fillId="2" borderId="4" xfId="1" applyNumberFormat="1" applyFont="1" applyFill="1" applyBorder="1" applyAlignment="1">
      <alignment wrapText="1"/>
    </xf>
    <xf numFmtId="43" fontId="16" fillId="2" borderId="4" xfId="5" applyFont="1" applyFill="1" applyBorder="1" applyAlignment="1">
      <alignment horizontal="left" wrapText="1"/>
    </xf>
    <xf numFmtId="2" fontId="42" fillId="2" borderId="4" xfId="1" applyNumberFormat="1" applyFont="1" applyFill="1" applyBorder="1" applyAlignment="1"/>
    <xf numFmtId="0" fontId="46" fillId="2" borderId="4" xfId="0" applyFont="1" applyFill="1" applyBorder="1" applyAlignment="1">
      <alignment wrapText="1"/>
    </xf>
    <xf numFmtId="43" fontId="46" fillId="2" borderId="4" xfId="5" applyFont="1" applyFill="1" applyBorder="1" applyAlignment="1">
      <alignment wrapText="1"/>
    </xf>
    <xf numFmtId="0" fontId="42" fillId="2" borderId="4" xfId="3" applyNumberFormat="1" applyFont="1" applyFill="1" applyBorder="1" applyAlignment="1">
      <alignment horizontal="left"/>
    </xf>
    <xf numFmtId="0" fontId="11" fillId="2" borderId="4" xfId="0" applyFont="1" applyFill="1" applyBorder="1"/>
    <xf numFmtId="0" fontId="29" fillId="2" borderId="4" xfId="2" applyFont="1" applyFill="1" applyBorder="1" applyAlignment="1">
      <alignment wrapText="1"/>
    </xf>
    <xf numFmtId="43" fontId="29" fillId="2" borderId="4" xfId="5" applyFont="1" applyFill="1" applyBorder="1" applyAlignment="1">
      <alignment wrapText="1"/>
    </xf>
    <xf numFmtId="165" fontId="42" fillId="2" borderId="4" xfId="3" applyNumberFormat="1" applyFont="1" applyFill="1" applyBorder="1" applyAlignment="1">
      <alignment horizontal="left" vertical="top"/>
    </xf>
    <xf numFmtId="0" fontId="47" fillId="2" borderId="4" xfId="0" applyFont="1" applyFill="1" applyBorder="1"/>
    <xf numFmtId="0" fontId="29" fillId="2" borderId="4" xfId="4" applyFont="1" applyFill="1" applyBorder="1" applyAlignment="1">
      <alignment wrapText="1"/>
    </xf>
    <xf numFmtId="4" fontId="11" fillId="2" borderId="4" xfId="0" applyNumberFormat="1" applyFont="1" applyFill="1" applyBorder="1" applyAlignment="1">
      <alignment vertical="center" wrapText="1"/>
    </xf>
    <xf numFmtId="4" fontId="46" fillId="2" borderId="4" xfId="0" applyNumberFormat="1" applyFont="1" applyFill="1" applyBorder="1" applyAlignment="1">
      <alignment vertical="center" wrapText="1"/>
    </xf>
    <xf numFmtId="164" fontId="39" fillId="2" borderId="5" xfId="3" applyFont="1" applyFill="1" applyBorder="1"/>
    <xf numFmtId="43" fontId="3" fillId="2" borderId="0" xfId="0" applyNumberFormat="1" applyFont="1" applyFill="1" applyBorder="1" applyAlignment="1">
      <alignment horizontal="left" wrapText="1"/>
    </xf>
    <xf numFmtId="167" fontId="42" fillId="2" borderId="4" xfId="1" applyNumberFormat="1" applyFont="1" applyFill="1" applyBorder="1" applyAlignment="1">
      <alignment horizontal="center"/>
    </xf>
    <xf numFmtId="43" fontId="46" fillId="2" borderId="4" xfId="5" applyFont="1" applyFill="1" applyBorder="1" applyAlignment="1">
      <alignment horizontal="right" wrapText="1"/>
    </xf>
    <xf numFmtId="167" fontId="42" fillId="2" borderId="4" xfId="5" applyNumberFormat="1" applyFont="1" applyFill="1" applyBorder="1" applyAlignment="1">
      <alignment horizontal="center"/>
    </xf>
    <xf numFmtId="12" fontId="42" fillId="2" borderId="5" xfId="1" applyNumberFormat="1" applyFont="1" applyFill="1" applyBorder="1" applyAlignment="1">
      <alignment horizontal="right"/>
    </xf>
    <xf numFmtId="0" fontId="11" fillId="2" borderId="4" xfId="0" applyFont="1" applyFill="1" applyBorder="1" applyAlignment="1">
      <alignment horizontal="center" vertical="center"/>
    </xf>
    <xf numFmtId="0" fontId="39" fillId="2" borderId="4" xfId="0" applyFont="1" applyFill="1" applyBorder="1" applyAlignment="1">
      <alignment wrapText="1"/>
    </xf>
    <xf numFmtId="164" fontId="39" fillId="2" borderId="4" xfId="3" applyFont="1" applyFill="1" applyBorder="1" applyAlignment="1">
      <alignment wrapText="1"/>
    </xf>
    <xf numFmtId="0" fontId="43" fillId="2" borderId="6" xfId="0" applyFont="1" applyFill="1" applyBorder="1" applyAlignment="1">
      <alignment horizontal="left" vertical="center" wrapText="1"/>
    </xf>
    <xf numFmtId="0" fontId="43" fillId="2" borderId="6" xfId="0" applyFont="1" applyFill="1" applyBorder="1" applyAlignment="1">
      <alignment vertical="center" wrapText="1"/>
    </xf>
    <xf numFmtId="3" fontId="42" fillId="2" borderId="4" xfId="0" applyNumberFormat="1" applyFont="1" applyFill="1" applyBorder="1" applyAlignment="1">
      <alignment vertical="center" wrapText="1"/>
    </xf>
    <xf numFmtId="43" fontId="42" fillId="2" borderId="5" xfId="1" applyFont="1" applyFill="1" applyBorder="1"/>
    <xf numFmtId="0" fontId="46" fillId="2" borderId="4" xfId="0" applyFont="1" applyFill="1" applyBorder="1" applyAlignment="1">
      <alignment horizontal="left" wrapText="1"/>
    </xf>
    <xf numFmtId="43" fontId="46" fillId="2" borderId="4" xfId="5" applyFont="1" applyFill="1" applyBorder="1" applyAlignment="1">
      <alignment horizontal="left" wrapText="1"/>
    </xf>
    <xf numFmtId="43" fontId="42" fillId="2" borderId="5" xfId="1" applyFont="1" applyFill="1" applyBorder="1" applyAlignment="1">
      <alignment vertical="center" wrapText="1"/>
    </xf>
    <xf numFmtId="0" fontId="46" fillId="2" borderId="4" xfId="0" applyFont="1" applyFill="1" applyBorder="1" applyAlignment="1">
      <alignment horizontal="right" wrapText="1"/>
    </xf>
    <xf numFmtId="0" fontId="42" fillId="2" borderId="4" xfId="0" applyNumberFormat="1" applyFont="1" applyFill="1" applyBorder="1" applyAlignment="1">
      <alignment horizontal="right"/>
    </xf>
    <xf numFmtId="43" fontId="11" fillId="2" borderId="4" xfId="5" applyFont="1" applyFill="1" applyBorder="1" applyAlignment="1">
      <alignment vertical="center"/>
    </xf>
    <xf numFmtId="0" fontId="45" fillId="2" borderId="5" xfId="0" applyFont="1" applyFill="1" applyBorder="1" applyAlignment="1">
      <alignment vertical="center" wrapText="1"/>
    </xf>
    <xf numFmtId="0" fontId="29" fillId="2" borderId="4" xfId="4" applyFont="1" applyFill="1" applyBorder="1" applyAlignment="1">
      <alignment horizontal="left" wrapText="1"/>
    </xf>
    <xf numFmtId="43" fontId="29" fillId="2" borderId="4" xfId="5" applyFont="1" applyFill="1" applyBorder="1" applyAlignment="1">
      <alignment horizontal="left" wrapText="1"/>
    </xf>
    <xf numFmtId="43" fontId="42" fillId="2" borderId="4" xfId="1" applyFont="1" applyFill="1" applyBorder="1" applyAlignment="1">
      <alignment horizontal="left" wrapText="1"/>
    </xf>
    <xf numFmtId="0" fontId="46" fillId="2" borderId="6" xfId="0" applyFont="1" applyFill="1" applyBorder="1" applyAlignment="1">
      <alignment horizontal="center" vertical="center" wrapText="1"/>
    </xf>
    <xf numFmtId="43" fontId="46" fillId="2" borderId="6" xfId="5" applyFont="1" applyFill="1" applyBorder="1" applyAlignment="1">
      <alignment horizontal="center" vertical="center" wrapText="1"/>
    </xf>
    <xf numFmtId="0" fontId="46" fillId="2" borderId="6" xfId="0" applyFont="1" applyFill="1" applyBorder="1" applyAlignment="1">
      <alignment horizontal="left" vertical="center" wrapText="1"/>
    </xf>
    <xf numFmtId="0" fontId="42" fillId="2" borderId="35" xfId="0" applyFont="1" applyFill="1" applyBorder="1" applyAlignment="1">
      <alignment horizontal="center"/>
    </xf>
    <xf numFmtId="0" fontId="42" fillId="2" borderId="30" xfId="0" applyFont="1" applyFill="1" applyBorder="1" applyAlignment="1">
      <alignment horizontal="left" wrapText="1"/>
    </xf>
    <xf numFmtId="167" fontId="42" fillId="2" borderId="4" xfId="1" applyNumberFormat="1" applyFont="1" applyFill="1" applyBorder="1" applyAlignment="1">
      <alignment vertical="center"/>
    </xf>
    <xf numFmtId="0" fontId="42" fillId="2" borderId="4" xfId="0" applyFont="1" applyFill="1" applyBorder="1" applyAlignment="1">
      <alignment horizontal="left" vertical="center"/>
    </xf>
    <xf numFmtId="43" fontId="42" fillId="2" borderId="4" xfId="5" applyFont="1" applyFill="1" applyBorder="1" applyAlignment="1">
      <alignment horizontal="center" vertical="center"/>
    </xf>
    <xf numFmtId="43" fontId="42" fillId="2" borderId="4" xfId="5" applyFont="1" applyFill="1" applyBorder="1" applyAlignment="1">
      <alignment horizontal="left" vertical="center"/>
    </xf>
    <xf numFmtId="43" fontId="42" fillId="2" borderId="5" xfId="5" applyFont="1" applyFill="1" applyBorder="1" applyAlignment="1">
      <alignment wrapText="1"/>
    </xf>
    <xf numFmtId="0" fontId="39" fillId="0" borderId="0" xfId="0" applyFont="1"/>
    <xf numFmtId="4" fontId="11" fillId="2" borderId="4" xfId="0" applyNumberFormat="1" applyFont="1" applyFill="1" applyBorder="1" applyAlignment="1">
      <alignment vertical="center"/>
    </xf>
    <xf numFmtId="4" fontId="46" fillId="2" borderId="4" xfId="0" applyNumberFormat="1" applyFont="1" applyFill="1" applyBorder="1" applyAlignment="1">
      <alignment vertical="center"/>
    </xf>
    <xf numFmtId="164" fontId="58" fillId="0" borderId="0" xfId="3" applyFont="1" applyFill="1"/>
    <xf numFmtId="43" fontId="42" fillId="2" borderId="9" xfId="0" applyNumberFormat="1" applyFont="1" applyFill="1" applyBorder="1" applyAlignment="1"/>
    <xf numFmtId="0" fontId="16" fillId="3" borderId="4" xfId="0" applyFont="1" applyFill="1" applyBorder="1" applyAlignment="1">
      <alignment vertical="center" wrapText="1"/>
    </xf>
    <xf numFmtId="0" fontId="17" fillId="3" borderId="4" xfId="0" applyFont="1" applyFill="1" applyBorder="1" applyAlignment="1">
      <alignment horizontal="left"/>
    </xf>
    <xf numFmtId="0" fontId="16" fillId="3" borderId="4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center"/>
    </xf>
    <xf numFmtId="0" fontId="17" fillId="3" borderId="4" xfId="0" applyFont="1" applyFill="1" applyBorder="1" applyAlignment="1">
      <alignment vertical="center" wrapText="1"/>
    </xf>
    <xf numFmtId="0" fontId="16" fillId="3" borderId="4" xfId="0" quotePrefix="1" applyFont="1" applyFill="1" applyBorder="1" applyAlignment="1">
      <alignment vertical="center" wrapText="1"/>
    </xf>
    <xf numFmtId="164" fontId="16" fillId="3" borderId="4" xfId="3" applyFont="1" applyFill="1" applyBorder="1" applyAlignment="1">
      <alignment horizontal="right" vertical="center" wrapText="1"/>
    </xf>
    <xf numFmtId="164" fontId="16" fillId="3" borderId="16" xfId="3" applyFont="1" applyFill="1" applyBorder="1" applyAlignment="1">
      <alignment horizontal="right" vertical="center" wrapText="1"/>
    </xf>
    <xf numFmtId="0" fontId="16" fillId="3" borderId="16" xfId="0" applyFont="1" applyFill="1" applyBorder="1" applyAlignment="1">
      <alignment vertical="center" wrapText="1"/>
    </xf>
    <xf numFmtId="164" fontId="16" fillId="3" borderId="4" xfId="3" applyFont="1" applyFill="1" applyBorder="1" applyAlignment="1">
      <alignment vertical="center"/>
    </xf>
    <xf numFmtId="164" fontId="16" fillId="3" borderId="16" xfId="3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24" fillId="3" borderId="4" xfId="0" applyFont="1" applyFill="1" applyBorder="1" applyAlignment="1">
      <alignment vertical="center"/>
    </xf>
    <xf numFmtId="0" fontId="39" fillId="0" borderId="0" xfId="0" applyFont="1" applyFill="1" applyAlignment="1">
      <alignment horizontal="center"/>
    </xf>
    <xf numFmtId="0" fontId="39" fillId="2" borderId="0" xfId="0" applyFont="1" applyFill="1"/>
    <xf numFmtId="0" fontId="41" fillId="0" borderId="4" xfId="0" applyFont="1" applyFill="1" applyBorder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39" fillId="0" borderId="4" xfId="0" applyFont="1" applyFill="1" applyBorder="1" applyAlignment="1">
      <alignment horizontal="center"/>
    </xf>
    <xf numFmtId="0" fontId="39" fillId="0" borderId="8" xfId="0" applyFont="1" applyFill="1" applyBorder="1" applyAlignment="1">
      <alignment horizontal="center"/>
    </xf>
    <xf numFmtId="0" fontId="41" fillId="0" borderId="0" xfId="0" applyFont="1" applyFill="1" applyBorder="1" applyAlignment="1"/>
    <xf numFmtId="0" fontId="40" fillId="0" borderId="8" xfId="0" applyFont="1" applyFill="1" applyBorder="1" applyAlignment="1">
      <alignment horizontal="center"/>
    </xf>
    <xf numFmtId="0" fontId="59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41" fillId="0" borderId="30" xfId="0" applyFont="1" applyFill="1" applyBorder="1" applyAlignment="1"/>
    <xf numFmtId="0" fontId="41" fillId="0" borderId="35" xfId="0" applyFont="1" applyFill="1" applyBorder="1" applyAlignment="1"/>
    <xf numFmtId="0" fontId="41" fillId="0" borderId="5" xfId="0" applyFont="1" applyFill="1" applyBorder="1" applyAlignment="1"/>
    <xf numFmtId="164" fontId="39" fillId="2" borderId="4" xfId="3" applyFont="1" applyFill="1" applyBorder="1" applyAlignment="1">
      <alignment vertical="center" wrapText="1"/>
    </xf>
    <xf numFmtId="164" fontId="39" fillId="2" borderId="0" xfId="3" applyFont="1" applyFill="1" applyBorder="1"/>
    <xf numFmtId="0" fontId="44" fillId="2" borderId="4" xfId="2" applyFont="1" applyFill="1" applyBorder="1" applyAlignment="1">
      <alignment horizontal="center"/>
    </xf>
    <xf numFmtId="0" fontId="46" fillId="2" borderId="4" xfId="0" applyFont="1" applyFill="1" applyBorder="1" applyAlignment="1">
      <alignment horizontal="right" vertical="center" wrapText="1"/>
    </xf>
    <xf numFmtId="43" fontId="46" fillId="2" borderId="6" xfId="5" applyFont="1" applyFill="1" applyBorder="1" applyAlignment="1">
      <alignment horizontal="right" vertical="center" wrapText="1"/>
    </xf>
    <xf numFmtId="167" fontId="42" fillId="2" borderId="4" xfId="1" applyNumberFormat="1" applyFont="1" applyFill="1" applyBorder="1" applyAlignment="1">
      <alignment horizontal="center" vertical="center"/>
    </xf>
    <xf numFmtId="43" fontId="42" fillId="2" borderId="4" xfId="0" applyNumberFormat="1" applyFont="1" applyFill="1" applyBorder="1" applyAlignment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164" fontId="3" fillId="2" borderId="4" xfId="3" applyFont="1" applyFill="1" applyBorder="1"/>
    <xf numFmtId="0" fontId="43" fillId="2" borderId="30" xfId="4" applyFont="1" applyFill="1" applyBorder="1" applyAlignment="1">
      <alignment horizontal="center" wrapText="1"/>
    </xf>
    <xf numFmtId="0" fontId="43" fillId="2" borderId="35" xfId="4" applyFont="1" applyFill="1" applyBorder="1" applyAlignment="1">
      <alignment horizontal="center" wrapText="1"/>
    </xf>
    <xf numFmtId="0" fontId="43" fillId="2" borderId="5" xfId="4" applyFont="1" applyFill="1" applyBorder="1" applyAlignment="1">
      <alignment horizontal="center" wrapText="1"/>
    </xf>
    <xf numFmtId="0" fontId="43" fillId="2" borderId="30" xfId="0" applyFont="1" applyFill="1" applyBorder="1" applyAlignment="1">
      <alignment horizontal="center" vertical="center" wrapText="1"/>
    </xf>
    <xf numFmtId="0" fontId="43" fillId="2" borderId="35" xfId="0" applyFont="1" applyFill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43" fillId="2" borderId="30" xfId="0" applyFont="1" applyFill="1" applyBorder="1" applyAlignment="1">
      <alignment horizontal="center" wrapText="1"/>
    </xf>
    <xf numFmtId="0" fontId="43" fillId="2" borderId="35" xfId="0" applyFont="1" applyFill="1" applyBorder="1" applyAlignment="1">
      <alignment horizontal="center" wrapText="1"/>
    </xf>
    <xf numFmtId="0" fontId="43" fillId="2" borderId="5" xfId="0" applyFont="1" applyFill="1" applyBorder="1" applyAlignment="1">
      <alignment horizontal="center" wrapText="1"/>
    </xf>
    <xf numFmtId="0" fontId="43" fillId="2" borderId="30" xfId="0" applyFont="1" applyFill="1" applyBorder="1" applyAlignment="1">
      <alignment horizontal="center"/>
    </xf>
    <xf numFmtId="0" fontId="43" fillId="2" borderId="35" xfId="0" applyFont="1" applyFill="1" applyBorder="1" applyAlignment="1">
      <alignment horizontal="center"/>
    </xf>
    <xf numFmtId="0" fontId="43" fillId="2" borderId="5" xfId="0" applyFont="1" applyFill="1" applyBorder="1" applyAlignment="1">
      <alignment horizontal="center"/>
    </xf>
    <xf numFmtId="165" fontId="43" fillId="2" borderId="30" xfId="3" applyNumberFormat="1" applyFont="1" applyFill="1" applyBorder="1" applyAlignment="1">
      <alignment horizontal="center" wrapText="1"/>
    </xf>
    <xf numFmtId="165" fontId="43" fillId="2" borderId="35" xfId="3" applyNumberFormat="1" applyFont="1" applyFill="1" applyBorder="1" applyAlignment="1">
      <alignment horizontal="center" wrapText="1"/>
    </xf>
    <xf numFmtId="165" fontId="43" fillId="2" borderId="5" xfId="3" applyNumberFormat="1" applyFont="1" applyFill="1" applyBorder="1" applyAlignment="1">
      <alignment horizontal="center" wrapText="1"/>
    </xf>
    <xf numFmtId="0" fontId="43" fillId="2" borderId="4" xfId="0" applyFont="1" applyFill="1" applyBorder="1" applyAlignment="1">
      <alignment horizontal="center"/>
    </xf>
    <xf numFmtId="0" fontId="43" fillId="2" borderId="4" xfId="0" applyFont="1" applyFill="1" applyBorder="1" applyAlignment="1">
      <alignment horizontal="center" vertical="center" wrapText="1"/>
    </xf>
    <xf numFmtId="43" fontId="43" fillId="2" borderId="4" xfId="5" applyFont="1" applyFill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47" fillId="2" borderId="30" xfId="0" applyFont="1" applyFill="1" applyBorder="1" applyAlignment="1">
      <alignment horizontal="center"/>
    </xf>
    <xf numFmtId="0" fontId="47" fillId="2" borderId="35" xfId="0" applyFont="1" applyFill="1" applyBorder="1" applyAlignment="1">
      <alignment horizontal="center"/>
    </xf>
    <xf numFmtId="0" fontId="47" fillId="2" borderId="5" xfId="0" applyFont="1" applyFill="1" applyBorder="1" applyAlignment="1">
      <alignment horizontal="center"/>
    </xf>
    <xf numFmtId="0" fontId="39" fillId="0" borderId="4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1" fillId="0" borderId="30" xfId="0" applyFont="1" applyFill="1" applyBorder="1" applyAlignment="1">
      <alignment horizontal="center"/>
    </xf>
    <xf numFmtId="0" fontId="41" fillId="0" borderId="35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/>
    </xf>
    <xf numFmtId="0" fontId="39" fillId="0" borderId="4" xfId="0" applyFont="1" applyFill="1" applyBorder="1" applyAlignment="1">
      <alignment horizontal="left"/>
    </xf>
    <xf numFmtId="43" fontId="39" fillId="0" borderId="4" xfId="5" applyFont="1" applyFill="1" applyBorder="1" applyAlignment="1">
      <alignment horizontal="left" vertical="center"/>
    </xf>
    <xf numFmtId="0" fontId="39" fillId="0" borderId="6" xfId="0" applyFont="1" applyFill="1" applyBorder="1" applyAlignment="1">
      <alignment horizontal="center"/>
    </xf>
    <xf numFmtId="0" fontId="39" fillId="0" borderId="8" xfId="0" applyFont="1" applyFill="1" applyBorder="1" applyAlignment="1">
      <alignment horizontal="center"/>
    </xf>
    <xf numFmtId="0" fontId="39" fillId="0" borderId="6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/>
    </xf>
    <xf numFmtId="43" fontId="39" fillId="2" borderId="6" xfId="5" applyFont="1" applyFill="1" applyBorder="1" applyAlignment="1">
      <alignment horizontal="center" vertical="center"/>
    </xf>
    <xf numFmtId="43" fontId="39" fillId="2" borderId="10" xfId="5" applyFont="1" applyFill="1" applyBorder="1" applyAlignment="1">
      <alignment horizontal="center" vertical="center"/>
    </xf>
    <xf numFmtId="43" fontId="39" fillId="2" borderId="8" xfId="5" applyFont="1" applyFill="1" applyBorder="1" applyAlignment="1">
      <alignment horizontal="center" vertical="center"/>
    </xf>
    <xf numFmtId="0" fontId="45" fillId="2" borderId="30" xfId="0" applyFont="1" applyFill="1" applyBorder="1" applyAlignment="1">
      <alignment horizontal="center" vertical="center" wrapText="1"/>
    </xf>
    <xf numFmtId="0" fontId="45" fillId="2" borderId="35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0" fontId="45" fillId="2" borderId="6" xfId="0" applyFont="1" applyFill="1" applyBorder="1" applyAlignment="1">
      <alignment horizontal="center" vertical="center" wrapText="1"/>
    </xf>
    <xf numFmtId="0" fontId="40" fillId="2" borderId="4" xfId="0" applyFont="1" applyFill="1" applyBorder="1" applyAlignment="1">
      <alignment horizontal="center"/>
    </xf>
    <xf numFmtId="0" fontId="40" fillId="2" borderId="4" xfId="0" applyFont="1" applyFill="1" applyBorder="1" applyAlignment="1">
      <alignment horizontal="center" wrapText="1"/>
    </xf>
    <xf numFmtId="0" fontId="56" fillId="2" borderId="4" xfId="0" applyFont="1" applyFill="1" applyBorder="1" applyAlignment="1">
      <alignment horizontal="center" wrapText="1"/>
    </xf>
    <xf numFmtId="0" fontId="45" fillId="2" borderId="30" xfId="0" applyFont="1" applyFill="1" applyBorder="1" applyAlignment="1">
      <alignment horizontal="center" wrapText="1"/>
    </xf>
    <xf numFmtId="0" fontId="45" fillId="2" borderId="35" xfId="0" applyFont="1" applyFill="1" applyBorder="1" applyAlignment="1">
      <alignment horizontal="center" wrapText="1"/>
    </xf>
    <xf numFmtId="0" fontId="45" fillId="2" borderId="5" xfId="0" applyFont="1" applyFill="1" applyBorder="1" applyAlignment="1">
      <alignment horizontal="center" wrapText="1"/>
    </xf>
    <xf numFmtId="0" fontId="43" fillId="2" borderId="12" xfId="0" applyFont="1" applyFill="1" applyBorder="1" applyAlignment="1">
      <alignment horizontal="center"/>
    </xf>
    <xf numFmtId="0" fontId="47" fillId="2" borderId="4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40" fillId="2" borderId="30" xfId="0" applyFont="1" applyFill="1" applyBorder="1" applyAlignment="1">
      <alignment horizontal="center"/>
    </xf>
    <xf numFmtId="0" fontId="40" fillId="2" borderId="35" xfId="0" applyFont="1" applyFill="1" applyBorder="1" applyAlignment="1">
      <alignment horizontal="center"/>
    </xf>
    <xf numFmtId="0" fontId="40" fillId="2" borderId="5" xfId="0" applyFont="1" applyFill="1" applyBorder="1" applyAlignment="1">
      <alignment horizontal="center"/>
    </xf>
    <xf numFmtId="0" fontId="30" fillId="0" borderId="0" xfId="0" applyFont="1" applyBorder="1" applyAlignment="1">
      <alignment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40" fillId="0" borderId="4" xfId="0" applyFont="1" applyBorder="1" applyAlignment="1">
      <alignment horizontal="center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39"/>
  <sheetViews>
    <sheetView view="pageLayout" topLeftCell="A134" zoomScaleNormal="100" workbookViewId="0">
      <selection activeCell="A139" sqref="A139"/>
    </sheetView>
  </sheetViews>
  <sheetFormatPr defaultRowHeight="15" x14ac:dyDescent="0.25"/>
  <cols>
    <col min="1" max="1" width="32.7109375" style="449" customWidth="1"/>
    <col min="2" max="3" width="14" style="455" customWidth="1"/>
    <col min="4" max="4" width="16" style="454" customWidth="1"/>
    <col min="5" max="5" width="18.42578125" style="454" customWidth="1"/>
    <col min="6" max="6" width="52.85546875" style="450" customWidth="1"/>
    <col min="7" max="7" width="14.85546875" style="412" bestFit="1" customWidth="1"/>
    <col min="8" max="16384" width="9.140625" style="412"/>
  </cols>
  <sheetData>
    <row r="1" spans="1:17" s="419" customFormat="1" x14ac:dyDescent="0.25">
      <c r="A1" s="776" t="s">
        <v>0</v>
      </c>
      <c r="B1" s="776"/>
      <c r="C1" s="776"/>
      <c r="D1" s="776"/>
      <c r="E1" s="776"/>
      <c r="F1" s="776"/>
    </row>
    <row r="2" spans="1:17" ht="23.25" customHeight="1" x14ac:dyDescent="0.25">
      <c r="A2" s="778" t="s">
        <v>1234</v>
      </c>
      <c r="B2" s="778"/>
      <c r="C2" s="778"/>
      <c r="D2" s="778"/>
      <c r="E2" s="778"/>
      <c r="F2" s="778"/>
      <c r="N2" s="451"/>
      <c r="O2" s="328"/>
      <c r="P2" s="328"/>
      <c r="Q2" s="328"/>
    </row>
    <row r="3" spans="1:17" ht="24" customHeight="1" x14ac:dyDescent="0.25">
      <c r="A3" s="777" t="s">
        <v>1095</v>
      </c>
      <c r="B3" s="777"/>
      <c r="C3" s="777"/>
      <c r="D3" s="777"/>
      <c r="E3" s="777"/>
      <c r="F3" s="777"/>
      <c r="N3" s="451"/>
      <c r="O3" s="328"/>
      <c r="P3" s="328"/>
      <c r="Q3" s="328"/>
    </row>
    <row r="4" spans="1:17" ht="25.5" customHeight="1" x14ac:dyDescent="0.25">
      <c r="A4" s="777" t="s">
        <v>7</v>
      </c>
      <c r="B4" s="777"/>
      <c r="C4" s="777"/>
      <c r="D4" s="777"/>
      <c r="E4" s="777"/>
      <c r="F4" s="777"/>
      <c r="N4" s="451"/>
      <c r="O4" s="328"/>
      <c r="P4" s="328"/>
      <c r="Q4" s="328"/>
    </row>
    <row r="5" spans="1:17" ht="30" customHeight="1" x14ac:dyDescent="0.25">
      <c r="A5" s="324" t="s">
        <v>1</v>
      </c>
      <c r="B5" s="636" t="s">
        <v>2</v>
      </c>
      <c r="C5" s="636" t="s">
        <v>1092</v>
      </c>
      <c r="D5" s="326" t="s">
        <v>1093</v>
      </c>
      <c r="E5" s="326" t="s">
        <v>1094</v>
      </c>
      <c r="F5" s="325" t="s">
        <v>6</v>
      </c>
      <c r="N5" s="451"/>
      <c r="O5" s="328"/>
      <c r="P5" s="328"/>
      <c r="Q5" s="328"/>
    </row>
    <row r="6" spans="1:17" s="628" customFormat="1" x14ac:dyDescent="0.25">
      <c r="A6" s="327" t="s">
        <v>10</v>
      </c>
      <c r="B6" s="645">
        <v>2111248</v>
      </c>
      <c r="C6" s="645">
        <v>12</v>
      </c>
      <c r="D6" s="344">
        <v>500</v>
      </c>
      <c r="E6" s="340">
        <f t="shared" ref="E6:E13" si="0">D6*C6</f>
        <v>6000</v>
      </c>
      <c r="F6" s="327" t="s">
        <v>1205</v>
      </c>
      <c r="N6" s="629"/>
      <c r="O6" s="614"/>
      <c r="P6" s="614"/>
      <c r="Q6" s="614"/>
    </row>
    <row r="7" spans="1:17" s="628" customFormat="1" ht="25.5" customHeight="1" x14ac:dyDescent="0.25">
      <c r="A7" s="328" t="s">
        <v>11</v>
      </c>
      <c r="B7" s="334">
        <v>2111243</v>
      </c>
      <c r="C7" s="334">
        <v>4</v>
      </c>
      <c r="D7" s="340">
        <v>6250</v>
      </c>
      <c r="E7" s="340">
        <f t="shared" si="0"/>
        <v>25000</v>
      </c>
      <c r="F7" s="327" t="s">
        <v>12</v>
      </c>
      <c r="N7" s="629"/>
      <c r="O7" s="614"/>
      <c r="P7" s="614"/>
      <c r="Q7" s="614"/>
    </row>
    <row r="8" spans="1:17" ht="23.25" customHeight="1" x14ac:dyDescent="0.25">
      <c r="N8" s="451"/>
      <c r="O8" s="328"/>
      <c r="P8" s="328"/>
      <c r="Q8" s="328"/>
    </row>
    <row r="9" spans="1:17" s="628" customFormat="1" ht="24" customHeight="1" x14ac:dyDescent="0.25">
      <c r="A9" s="328" t="s">
        <v>1212</v>
      </c>
      <c r="B9" s="334">
        <v>2111225</v>
      </c>
      <c r="C9" s="334">
        <v>12</v>
      </c>
      <c r="D9" s="340">
        <v>16700</v>
      </c>
      <c r="E9" s="340">
        <f t="shared" si="0"/>
        <v>200400</v>
      </c>
      <c r="F9" s="327" t="s">
        <v>15</v>
      </c>
      <c r="N9" s="629"/>
      <c r="O9" s="614"/>
      <c r="P9" s="614"/>
      <c r="Q9" s="614"/>
    </row>
    <row r="10" spans="1:17" s="628" customFormat="1" ht="22.5" customHeight="1" x14ac:dyDescent="0.25">
      <c r="A10" s="328" t="s">
        <v>19</v>
      </c>
      <c r="B10" s="334">
        <v>2821010</v>
      </c>
      <c r="C10" s="334">
        <v>12</v>
      </c>
      <c r="D10" s="340">
        <v>3416</v>
      </c>
      <c r="E10" s="340">
        <f t="shared" si="0"/>
        <v>40992</v>
      </c>
      <c r="F10" s="327" t="s">
        <v>1213</v>
      </c>
      <c r="N10" s="629"/>
      <c r="O10" s="614"/>
      <c r="P10" s="614"/>
      <c r="Q10" s="614"/>
    </row>
    <row r="11" spans="1:17" s="628" customFormat="1" ht="24.75" customHeight="1" x14ac:dyDescent="0.25">
      <c r="A11" s="328" t="s">
        <v>21</v>
      </c>
      <c r="B11" s="334">
        <v>2821009</v>
      </c>
      <c r="C11" s="334">
        <v>4</v>
      </c>
      <c r="D11" s="340">
        <v>5000</v>
      </c>
      <c r="E11" s="340">
        <f t="shared" si="0"/>
        <v>20000</v>
      </c>
      <c r="F11" s="327" t="s">
        <v>22</v>
      </c>
      <c r="N11" s="629"/>
      <c r="O11" s="614"/>
      <c r="P11" s="614"/>
      <c r="Q11" s="614"/>
    </row>
    <row r="12" spans="1:17" s="628" customFormat="1" ht="21.75" customHeight="1" x14ac:dyDescent="0.25">
      <c r="A12" s="328" t="s">
        <v>24</v>
      </c>
      <c r="B12" s="334">
        <v>2821009</v>
      </c>
      <c r="C12" s="334">
        <v>12</v>
      </c>
      <c r="D12" s="340">
        <v>7000</v>
      </c>
      <c r="E12" s="340">
        <f t="shared" si="0"/>
        <v>84000</v>
      </c>
      <c r="F12" s="327" t="s">
        <v>25</v>
      </c>
      <c r="N12" s="629"/>
      <c r="O12" s="614"/>
      <c r="P12" s="614"/>
      <c r="Q12" s="614"/>
    </row>
    <row r="13" spans="1:17" s="628" customFormat="1" ht="24.75" customHeight="1" x14ac:dyDescent="0.25">
      <c r="A13" s="646" t="s">
        <v>29</v>
      </c>
      <c r="B13" s="647">
        <v>2210101</v>
      </c>
      <c r="C13" s="647">
        <v>2</v>
      </c>
      <c r="D13" s="344">
        <v>37000</v>
      </c>
      <c r="E13" s="340">
        <f t="shared" si="0"/>
        <v>74000</v>
      </c>
      <c r="F13" s="328" t="s">
        <v>30</v>
      </c>
      <c r="N13" s="629"/>
      <c r="O13" s="614"/>
      <c r="P13" s="614"/>
      <c r="Q13" s="614"/>
    </row>
    <row r="14" spans="1:17" s="628" customFormat="1" ht="26.25" customHeight="1" x14ac:dyDescent="0.25">
      <c r="A14" s="646" t="s">
        <v>31</v>
      </c>
      <c r="B14" s="647">
        <v>2210103</v>
      </c>
      <c r="C14" s="647">
        <v>4</v>
      </c>
      <c r="D14" s="344">
        <v>2000</v>
      </c>
      <c r="E14" s="340">
        <f>C14*D14</f>
        <v>8000</v>
      </c>
      <c r="F14" s="327" t="s">
        <v>32</v>
      </c>
      <c r="N14" s="629"/>
      <c r="O14" s="614"/>
      <c r="P14" s="614"/>
      <c r="Q14" s="614"/>
    </row>
    <row r="15" spans="1:17" s="628" customFormat="1" ht="24.75" customHeight="1" x14ac:dyDescent="0.25">
      <c r="A15" s="328" t="s">
        <v>33</v>
      </c>
      <c r="B15" s="334">
        <v>2210201</v>
      </c>
      <c r="C15" s="334">
        <v>12</v>
      </c>
      <c r="D15" s="340">
        <v>17000</v>
      </c>
      <c r="E15" s="340">
        <f>C15*D15</f>
        <v>204000</v>
      </c>
      <c r="F15" s="328" t="s">
        <v>34</v>
      </c>
      <c r="N15" s="629"/>
      <c r="O15" s="614"/>
      <c r="P15" s="614"/>
      <c r="Q15" s="614"/>
    </row>
    <row r="16" spans="1:17" s="628" customFormat="1" ht="24.75" customHeight="1" x14ac:dyDescent="0.25">
      <c r="A16" s="328" t="s">
        <v>35</v>
      </c>
      <c r="B16" s="334">
        <v>2210202</v>
      </c>
      <c r="C16" s="334">
        <v>12</v>
      </c>
      <c r="D16" s="340">
        <v>600</v>
      </c>
      <c r="E16" s="340">
        <f t="shared" ref="E16:E24" si="1">D16*C16</f>
        <v>7200</v>
      </c>
      <c r="F16" s="328" t="s">
        <v>36</v>
      </c>
      <c r="N16" s="629"/>
      <c r="O16" s="614"/>
      <c r="P16" s="614"/>
      <c r="Q16" s="614"/>
    </row>
    <row r="17" spans="1:17" s="628" customFormat="1" ht="24" customHeight="1" x14ac:dyDescent="0.25">
      <c r="A17" s="328" t="s">
        <v>37</v>
      </c>
      <c r="B17" s="334">
        <v>2210203</v>
      </c>
      <c r="C17" s="334">
        <v>12</v>
      </c>
      <c r="D17" s="340">
        <v>400</v>
      </c>
      <c r="E17" s="340">
        <f t="shared" si="1"/>
        <v>4800</v>
      </c>
      <c r="F17" s="328" t="s">
        <v>38</v>
      </c>
      <c r="N17" s="629"/>
      <c r="O17" s="614"/>
      <c r="P17" s="614"/>
      <c r="Q17" s="614"/>
    </row>
    <row r="18" spans="1:17" s="628" customFormat="1" ht="24.75" customHeight="1" x14ac:dyDescent="0.25">
      <c r="A18" s="328" t="s">
        <v>39</v>
      </c>
      <c r="B18" s="334">
        <v>2210204</v>
      </c>
      <c r="C18" s="334">
        <v>12</v>
      </c>
      <c r="D18" s="340">
        <v>170</v>
      </c>
      <c r="E18" s="340">
        <f t="shared" si="1"/>
        <v>2040</v>
      </c>
      <c r="F18" s="328" t="s">
        <v>40</v>
      </c>
      <c r="N18" s="629"/>
      <c r="O18" s="614"/>
      <c r="P18" s="614"/>
      <c r="Q18" s="614"/>
    </row>
    <row r="19" spans="1:17" s="628" customFormat="1" ht="24.75" customHeight="1" x14ac:dyDescent="0.25">
      <c r="A19" s="333" t="s">
        <v>1271</v>
      </c>
      <c r="B19" s="342">
        <v>2211011</v>
      </c>
      <c r="C19" s="342">
        <v>1</v>
      </c>
      <c r="D19" s="343">
        <v>1000</v>
      </c>
      <c r="E19" s="432">
        <f t="shared" si="1"/>
        <v>1000</v>
      </c>
      <c r="F19" s="341" t="s">
        <v>1548</v>
      </c>
      <c r="N19" s="629"/>
      <c r="O19" s="614"/>
      <c r="P19" s="614"/>
      <c r="Q19" s="614"/>
    </row>
    <row r="20" spans="1:17" s="628" customFormat="1" ht="22.5" customHeight="1" x14ac:dyDescent="0.25">
      <c r="A20" s="328" t="s">
        <v>43</v>
      </c>
      <c r="B20" s="334">
        <v>2210404</v>
      </c>
      <c r="C20" s="334">
        <v>12</v>
      </c>
      <c r="D20" s="340">
        <v>3750</v>
      </c>
      <c r="E20" s="340">
        <f t="shared" si="1"/>
        <v>45000</v>
      </c>
      <c r="F20" s="327" t="s">
        <v>44</v>
      </c>
      <c r="N20" s="629"/>
      <c r="O20" s="614"/>
      <c r="P20" s="614"/>
      <c r="Q20" s="614"/>
    </row>
    <row r="21" spans="1:17" s="628" customFormat="1" ht="25.5" customHeight="1" x14ac:dyDescent="0.25">
      <c r="A21" s="327" t="s">
        <v>45</v>
      </c>
      <c r="B21" s="334">
        <v>2210402</v>
      </c>
      <c r="C21" s="334">
        <v>4</v>
      </c>
      <c r="D21" s="340">
        <v>3000</v>
      </c>
      <c r="E21" s="340">
        <f t="shared" si="1"/>
        <v>12000</v>
      </c>
      <c r="F21" s="327" t="s">
        <v>46</v>
      </c>
      <c r="N21" s="629"/>
      <c r="O21" s="614"/>
      <c r="P21" s="614"/>
      <c r="Q21" s="614"/>
    </row>
    <row r="22" spans="1:17" s="628" customFormat="1" ht="22.5" customHeight="1" x14ac:dyDescent="0.25">
      <c r="A22" s="328" t="s">
        <v>47</v>
      </c>
      <c r="B22" s="334">
        <v>2210401</v>
      </c>
      <c r="C22" s="334">
        <v>4</v>
      </c>
      <c r="D22" s="340">
        <v>3750</v>
      </c>
      <c r="E22" s="340">
        <f t="shared" si="1"/>
        <v>15000</v>
      </c>
      <c r="F22" s="327" t="s">
        <v>1197</v>
      </c>
      <c r="N22" s="629"/>
      <c r="O22" s="614"/>
      <c r="P22" s="614"/>
      <c r="Q22" s="614"/>
    </row>
    <row r="23" spans="1:17" s="628" customFormat="1" ht="24.75" customHeight="1" x14ac:dyDescent="0.25">
      <c r="A23" s="327" t="s">
        <v>48</v>
      </c>
      <c r="B23" s="334">
        <v>2210406</v>
      </c>
      <c r="C23" s="334">
        <v>12</v>
      </c>
      <c r="D23" s="340">
        <v>170</v>
      </c>
      <c r="E23" s="340">
        <f t="shared" si="1"/>
        <v>2040</v>
      </c>
      <c r="F23" s="327" t="s">
        <v>49</v>
      </c>
      <c r="N23" s="629"/>
      <c r="O23" s="614"/>
      <c r="P23" s="614"/>
      <c r="Q23" s="614"/>
    </row>
    <row r="24" spans="1:17" s="628" customFormat="1" ht="27" customHeight="1" x14ac:dyDescent="0.25">
      <c r="A24" s="328" t="s">
        <v>50</v>
      </c>
      <c r="B24" s="334">
        <v>2210412</v>
      </c>
      <c r="C24" s="334">
        <v>4</v>
      </c>
      <c r="D24" s="340">
        <v>5000</v>
      </c>
      <c r="E24" s="340">
        <f t="shared" si="1"/>
        <v>20000</v>
      </c>
      <c r="F24" s="327" t="s">
        <v>51</v>
      </c>
      <c r="N24" s="629"/>
      <c r="O24" s="614"/>
      <c r="P24" s="614"/>
      <c r="Q24" s="614"/>
    </row>
    <row r="25" spans="1:17" s="628" customFormat="1" ht="27" customHeight="1" x14ac:dyDescent="0.25">
      <c r="A25" s="328" t="s">
        <v>52</v>
      </c>
      <c r="B25" s="334">
        <v>2210514</v>
      </c>
      <c r="C25" s="334">
        <v>1</v>
      </c>
      <c r="D25" s="340">
        <v>10000</v>
      </c>
      <c r="E25" s="340">
        <f>D25*C25</f>
        <v>10000</v>
      </c>
      <c r="F25" s="327" t="s">
        <v>53</v>
      </c>
      <c r="N25" s="629"/>
      <c r="O25" s="614"/>
      <c r="P25" s="614"/>
      <c r="Q25" s="614"/>
    </row>
    <row r="26" spans="1:17" ht="28.5" customHeight="1" x14ac:dyDescent="0.25">
      <c r="A26" s="324" t="s">
        <v>1</v>
      </c>
      <c r="B26" s="636" t="s">
        <v>2</v>
      </c>
      <c r="C26" s="636" t="s">
        <v>1092</v>
      </c>
      <c r="D26" s="326" t="s">
        <v>1093</v>
      </c>
      <c r="E26" s="326" t="s">
        <v>1094</v>
      </c>
      <c r="F26" s="325" t="s">
        <v>6</v>
      </c>
      <c r="N26" s="451"/>
      <c r="O26" s="328"/>
      <c r="P26" s="328"/>
      <c r="Q26" s="328"/>
    </row>
    <row r="27" spans="1:17" s="628" customFormat="1" ht="22.5" customHeight="1" x14ac:dyDescent="0.25">
      <c r="A27" s="328" t="s">
        <v>54</v>
      </c>
      <c r="B27" s="334">
        <v>2210511</v>
      </c>
      <c r="C27" s="334">
        <v>12</v>
      </c>
      <c r="D27" s="340">
        <v>7500</v>
      </c>
      <c r="E27" s="340">
        <f t="shared" ref="E27:E39" si="2">C27*D27</f>
        <v>90000</v>
      </c>
      <c r="F27" s="327" t="s">
        <v>55</v>
      </c>
      <c r="N27" s="629"/>
      <c r="O27" s="614"/>
      <c r="P27" s="614"/>
      <c r="Q27" s="614"/>
    </row>
    <row r="28" spans="1:17" s="628" customFormat="1" ht="24.75" customHeight="1" x14ac:dyDescent="0.25">
      <c r="A28" s="328" t="s">
        <v>56</v>
      </c>
      <c r="B28" s="334">
        <v>2210510</v>
      </c>
      <c r="C28" s="334">
        <v>12</v>
      </c>
      <c r="D28" s="340">
        <v>8500</v>
      </c>
      <c r="E28" s="340">
        <f t="shared" si="2"/>
        <v>102000</v>
      </c>
      <c r="F28" s="327" t="s">
        <v>1198</v>
      </c>
      <c r="N28" s="629"/>
      <c r="O28" s="614"/>
      <c r="P28" s="614"/>
      <c r="Q28" s="614"/>
    </row>
    <row r="29" spans="1:17" s="628" customFormat="1" ht="25.5" customHeight="1" x14ac:dyDescent="0.25">
      <c r="A29" s="328" t="s">
        <v>57</v>
      </c>
      <c r="B29" s="334">
        <v>2210503</v>
      </c>
      <c r="C29" s="334">
        <v>12</v>
      </c>
      <c r="D29" s="340">
        <v>2000</v>
      </c>
      <c r="E29" s="340">
        <f t="shared" si="2"/>
        <v>24000</v>
      </c>
      <c r="F29" s="327" t="s">
        <v>58</v>
      </c>
      <c r="N29" s="629"/>
      <c r="O29" s="614"/>
      <c r="P29" s="614"/>
      <c r="Q29" s="614"/>
    </row>
    <row r="30" spans="1:17" s="628" customFormat="1" ht="30.75" customHeight="1" x14ac:dyDescent="0.25">
      <c r="A30" s="327" t="s">
        <v>59</v>
      </c>
      <c r="B30" s="334">
        <v>2210502</v>
      </c>
      <c r="C30" s="334">
        <v>12</v>
      </c>
      <c r="D30" s="340">
        <v>3000</v>
      </c>
      <c r="E30" s="340">
        <f t="shared" si="2"/>
        <v>36000</v>
      </c>
      <c r="F30" s="327" t="s">
        <v>60</v>
      </c>
      <c r="N30" s="629"/>
      <c r="O30" s="614"/>
      <c r="P30" s="614"/>
      <c r="Q30" s="614"/>
    </row>
    <row r="31" spans="1:17" s="628" customFormat="1" ht="22.5" customHeight="1" x14ac:dyDescent="0.25">
      <c r="A31" s="328" t="s">
        <v>61</v>
      </c>
      <c r="B31" s="334">
        <v>2210505</v>
      </c>
      <c r="C31" s="334">
        <v>52</v>
      </c>
      <c r="D31" s="340">
        <v>3800</v>
      </c>
      <c r="E31" s="340">
        <f t="shared" si="2"/>
        <v>197600</v>
      </c>
      <c r="F31" s="327" t="s">
        <v>62</v>
      </c>
      <c r="N31" s="629"/>
      <c r="O31" s="614"/>
      <c r="P31" s="614"/>
      <c r="Q31" s="614"/>
    </row>
    <row r="32" spans="1:17" s="628" customFormat="1" ht="21" customHeight="1" x14ac:dyDescent="0.25">
      <c r="A32" s="328" t="s">
        <v>1503</v>
      </c>
      <c r="B32" s="334">
        <v>2210623</v>
      </c>
      <c r="C32" s="334">
        <v>12</v>
      </c>
      <c r="D32" s="340">
        <v>2000</v>
      </c>
      <c r="E32" s="340">
        <f t="shared" si="2"/>
        <v>24000</v>
      </c>
      <c r="F32" s="327" t="s">
        <v>1504</v>
      </c>
      <c r="N32" s="629"/>
      <c r="O32" s="614"/>
      <c r="P32" s="614"/>
      <c r="Q32" s="614"/>
    </row>
    <row r="33" spans="1:17" s="628" customFormat="1" ht="24.75" customHeight="1" x14ac:dyDescent="0.25">
      <c r="A33" s="328" t="s">
        <v>63</v>
      </c>
      <c r="B33" s="645">
        <v>2210120</v>
      </c>
      <c r="C33" s="645">
        <v>4</v>
      </c>
      <c r="D33" s="344">
        <v>750</v>
      </c>
      <c r="E33" s="340">
        <f t="shared" si="2"/>
        <v>3000</v>
      </c>
      <c r="F33" s="327" t="s">
        <v>1199</v>
      </c>
      <c r="N33" s="629"/>
      <c r="O33" s="614"/>
      <c r="P33" s="614"/>
      <c r="Q33" s="614"/>
    </row>
    <row r="34" spans="1:17" s="628" customFormat="1" ht="36" customHeight="1" x14ac:dyDescent="0.25">
      <c r="A34" s="327" t="s">
        <v>64</v>
      </c>
      <c r="B34" s="645">
        <v>2210617</v>
      </c>
      <c r="C34" s="645">
        <v>4</v>
      </c>
      <c r="D34" s="344">
        <v>13750</v>
      </c>
      <c r="E34" s="340">
        <f t="shared" si="2"/>
        <v>55000</v>
      </c>
      <c r="F34" s="327" t="s">
        <v>65</v>
      </c>
      <c r="N34" s="629"/>
      <c r="O34" s="614"/>
      <c r="P34" s="614"/>
      <c r="Q34" s="614"/>
    </row>
    <row r="35" spans="1:17" s="628" customFormat="1" ht="21.75" customHeight="1" x14ac:dyDescent="0.25">
      <c r="A35" s="328" t="s">
        <v>66</v>
      </c>
      <c r="B35" s="334">
        <v>2210708</v>
      </c>
      <c r="C35" s="334">
        <v>52</v>
      </c>
      <c r="D35" s="340">
        <v>1300</v>
      </c>
      <c r="E35" s="340">
        <f t="shared" si="2"/>
        <v>67600</v>
      </c>
      <c r="F35" s="327" t="s">
        <v>1200</v>
      </c>
      <c r="N35" s="629"/>
      <c r="O35" s="614"/>
      <c r="P35" s="614"/>
      <c r="Q35" s="614"/>
    </row>
    <row r="36" spans="1:17" s="628" customFormat="1" ht="29.25" customHeight="1" x14ac:dyDescent="0.25">
      <c r="A36" s="327" t="s">
        <v>67</v>
      </c>
      <c r="B36" s="334">
        <v>2210902</v>
      </c>
      <c r="C36" s="334">
        <v>6</v>
      </c>
      <c r="D36" s="340">
        <v>2600</v>
      </c>
      <c r="E36" s="340">
        <f t="shared" si="2"/>
        <v>15600</v>
      </c>
      <c r="F36" s="327" t="s">
        <v>1201</v>
      </c>
      <c r="N36" s="629"/>
      <c r="O36" s="614"/>
      <c r="P36" s="614"/>
      <c r="Q36" s="614"/>
    </row>
    <row r="37" spans="1:17" s="628" customFormat="1" ht="21.75" customHeight="1" x14ac:dyDescent="0.25">
      <c r="A37" s="328" t="s">
        <v>69</v>
      </c>
      <c r="B37" s="334">
        <v>2731102</v>
      </c>
      <c r="C37" s="334">
        <v>4</v>
      </c>
      <c r="D37" s="340">
        <v>5000</v>
      </c>
      <c r="E37" s="340">
        <f t="shared" si="2"/>
        <v>20000</v>
      </c>
      <c r="F37" s="327" t="s">
        <v>70</v>
      </c>
      <c r="N37" s="629"/>
      <c r="O37" s="614"/>
      <c r="P37" s="614"/>
      <c r="Q37" s="614"/>
    </row>
    <row r="38" spans="1:17" ht="30" customHeight="1" x14ac:dyDescent="0.25">
      <c r="A38" s="327" t="s">
        <v>1505</v>
      </c>
      <c r="B38" s="645">
        <v>3111304</v>
      </c>
      <c r="C38" s="645">
        <v>1</v>
      </c>
      <c r="D38" s="344">
        <v>100000</v>
      </c>
      <c r="E38" s="340">
        <f>C38*D38</f>
        <v>100000</v>
      </c>
      <c r="F38" s="327" t="s">
        <v>1249</v>
      </c>
      <c r="N38" s="451"/>
      <c r="O38" s="328"/>
      <c r="P38" s="328"/>
      <c r="Q38" s="328"/>
    </row>
    <row r="39" spans="1:17" s="628" customFormat="1" ht="31.5" customHeight="1" x14ac:dyDescent="0.25">
      <c r="A39" s="332" t="s">
        <v>1549</v>
      </c>
      <c r="B39" s="334">
        <v>2210108</v>
      </c>
      <c r="C39" s="334">
        <v>4</v>
      </c>
      <c r="D39" s="340">
        <v>7000</v>
      </c>
      <c r="E39" s="340">
        <f t="shared" si="2"/>
        <v>28000</v>
      </c>
      <c r="F39" s="327" t="s">
        <v>71</v>
      </c>
      <c r="N39" s="629"/>
      <c r="O39" s="614"/>
      <c r="P39" s="614"/>
      <c r="Q39" s="614"/>
    </row>
    <row r="40" spans="1:17" s="628" customFormat="1" ht="30.75" customHeight="1" x14ac:dyDescent="0.25">
      <c r="A40" s="332" t="s">
        <v>75</v>
      </c>
      <c r="B40" s="334">
        <v>2211202</v>
      </c>
      <c r="C40" s="334">
        <v>1</v>
      </c>
      <c r="D40" s="340"/>
      <c r="E40" s="340">
        <v>104699.04</v>
      </c>
      <c r="F40" s="327" t="s">
        <v>1550</v>
      </c>
      <c r="G40" s="630">
        <f>E40+41456</f>
        <v>146155.03999999998</v>
      </c>
      <c r="N40" s="629"/>
      <c r="O40" s="614"/>
      <c r="P40" s="614"/>
      <c r="Q40" s="614"/>
    </row>
    <row r="41" spans="1:17" ht="23.25" customHeight="1" x14ac:dyDescent="0.25">
      <c r="A41" s="770" t="s">
        <v>1097</v>
      </c>
      <c r="B41" s="771"/>
      <c r="C41" s="771"/>
      <c r="D41" s="772"/>
      <c r="E41" s="340"/>
      <c r="F41" s="327"/>
      <c r="N41" s="451"/>
      <c r="O41" s="328"/>
      <c r="P41" s="328"/>
      <c r="Q41" s="328"/>
    </row>
    <row r="42" spans="1:17" ht="30.75" customHeight="1" x14ac:dyDescent="0.25">
      <c r="A42" s="333" t="s">
        <v>1098</v>
      </c>
      <c r="B42" s="334">
        <v>3112212</v>
      </c>
      <c r="C42" s="334">
        <v>1</v>
      </c>
      <c r="D42" s="340">
        <v>3900</v>
      </c>
      <c r="E42" s="340">
        <f>D42*C42</f>
        <v>3900</v>
      </c>
      <c r="F42" s="333" t="s">
        <v>1202</v>
      </c>
      <c r="N42" s="451"/>
      <c r="O42" s="328"/>
      <c r="P42" s="328"/>
      <c r="Q42" s="328"/>
    </row>
    <row r="43" spans="1:17" ht="21.75" customHeight="1" x14ac:dyDescent="0.25">
      <c r="A43" s="770" t="s">
        <v>1089</v>
      </c>
      <c r="B43" s="771"/>
      <c r="C43" s="771"/>
      <c r="D43" s="772"/>
      <c r="E43" s="340"/>
      <c r="F43" s="327"/>
      <c r="N43" s="451"/>
      <c r="O43" s="328"/>
      <c r="P43" s="328"/>
      <c r="Q43" s="328"/>
    </row>
    <row r="44" spans="1:17" s="628" customFormat="1" ht="31.5" customHeight="1" x14ac:dyDescent="0.25">
      <c r="A44" s="333" t="s">
        <v>1090</v>
      </c>
      <c r="B44" s="334">
        <v>2111248</v>
      </c>
      <c r="C44" s="334">
        <v>12</v>
      </c>
      <c r="D44" s="340">
        <v>250</v>
      </c>
      <c r="E44" s="340">
        <f>C44*D44</f>
        <v>3000</v>
      </c>
      <c r="F44" s="333" t="s">
        <v>1250</v>
      </c>
      <c r="N44" s="629"/>
      <c r="O44" s="614"/>
      <c r="P44" s="614"/>
      <c r="Q44" s="614"/>
    </row>
    <row r="45" spans="1:17" s="628" customFormat="1" ht="30.75" customHeight="1" x14ac:dyDescent="0.25">
      <c r="A45" s="333" t="s">
        <v>1091</v>
      </c>
      <c r="B45" s="334">
        <v>2210709</v>
      </c>
      <c r="C45" s="334">
        <v>1</v>
      </c>
      <c r="D45" s="340">
        <v>5000</v>
      </c>
      <c r="E45" s="340">
        <f>D45*C45</f>
        <v>5000</v>
      </c>
      <c r="F45" s="333" t="s">
        <v>1096</v>
      </c>
      <c r="N45" s="629"/>
      <c r="O45" s="614"/>
      <c r="P45" s="614"/>
      <c r="Q45" s="614"/>
    </row>
    <row r="46" spans="1:17" s="328" customFormat="1" ht="24" customHeight="1" x14ac:dyDescent="0.25">
      <c r="A46" s="764" t="s">
        <v>78</v>
      </c>
      <c r="B46" s="765"/>
      <c r="C46" s="765"/>
      <c r="D46" s="766"/>
      <c r="E46" s="527"/>
      <c r="F46" s="349"/>
      <c r="G46" s="412"/>
      <c r="H46" s="412"/>
      <c r="I46" s="412"/>
      <c r="J46" s="412"/>
      <c r="K46" s="412"/>
      <c r="L46" s="412"/>
      <c r="M46" s="412"/>
      <c r="N46" s="451"/>
    </row>
    <row r="47" spans="1:17" s="614" customFormat="1" ht="33" customHeight="1" x14ac:dyDescent="0.25">
      <c r="A47" s="341" t="s">
        <v>1453</v>
      </c>
      <c r="B47" s="644">
        <v>2210710</v>
      </c>
      <c r="C47" s="644">
        <v>8</v>
      </c>
      <c r="D47" s="648">
        <v>625</v>
      </c>
      <c r="E47" s="649">
        <v>5000</v>
      </c>
      <c r="F47" s="341" t="s">
        <v>1477</v>
      </c>
      <c r="G47" s="628"/>
      <c r="H47" s="628"/>
      <c r="I47" s="628"/>
      <c r="J47" s="628"/>
      <c r="K47" s="628"/>
      <c r="L47" s="628"/>
      <c r="M47" s="628"/>
      <c r="N47" s="629"/>
    </row>
    <row r="48" spans="1:17" s="328" customFormat="1" ht="33" customHeight="1" x14ac:dyDescent="0.25">
      <c r="A48" s="324" t="s">
        <v>1</v>
      </c>
      <c r="B48" s="636" t="s">
        <v>2</v>
      </c>
      <c r="C48" s="636" t="s">
        <v>1092</v>
      </c>
      <c r="D48" s="326" t="s">
        <v>1093</v>
      </c>
      <c r="E48" s="326" t="s">
        <v>1094</v>
      </c>
      <c r="F48" s="325" t="s">
        <v>6</v>
      </c>
      <c r="G48" s="412"/>
      <c r="H48" s="412"/>
      <c r="I48" s="412"/>
      <c r="J48" s="412"/>
      <c r="K48" s="412"/>
      <c r="L48" s="412"/>
      <c r="M48" s="412"/>
      <c r="N48" s="451"/>
    </row>
    <row r="49" spans="1:14" s="328" customFormat="1" ht="36" customHeight="1" x14ac:dyDescent="0.25">
      <c r="A49" s="341" t="s">
        <v>1593</v>
      </c>
      <c r="B49" s="644">
        <v>2210709</v>
      </c>
      <c r="C49" s="342">
        <v>17</v>
      </c>
      <c r="D49" s="343">
        <v>300</v>
      </c>
      <c r="E49" s="649">
        <v>5100</v>
      </c>
      <c r="F49" s="341" t="s">
        <v>1476</v>
      </c>
      <c r="G49" s="412"/>
      <c r="H49" s="412"/>
      <c r="I49" s="412"/>
      <c r="J49" s="412"/>
      <c r="K49" s="412"/>
      <c r="L49" s="412"/>
      <c r="M49" s="412"/>
      <c r="N49" s="451"/>
    </row>
    <row r="50" spans="1:14" s="614" customFormat="1" ht="36" customHeight="1" x14ac:dyDescent="0.25">
      <c r="A50" s="328" t="s">
        <v>13</v>
      </c>
      <c r="B50" s="334">
        <v>2111238</v>
      </c>
      <c r="C50" s="334">
        <v>12</v>
      </c>
      <c r="D50" s="340">
        <v>558</v>
      </c>
      <c r="E50" s="340">
        <f>D50*C50</f>
        <v>6696</v>
      </c>
      <c r="F50" s="327" t="s">
        <v>14</v>
      </c>
      <c r="G50" s="628"/>
      <c r="H50" s="628"/>
      <c r="I50" s="628"/>
      <c r="J50" s="628"/>
      <c r="K50" s="628"/>
      <c r="L50" s="628"/>
      <c r="M50" s="628"/>
      <c r="N50" s="629"/>
    </row>
    <row r="51" spans="1:14" s="614" customFormat="1" ht="35.25" customHeight="1" x14ac:dyDescent="0.25">
      <c r="A51" s="341" t="s">
        <v>1594</v>
      </c>
      <c r="B51" s="644">
        <v>2210509</v>
      </c>
      <c r="C51" s="342">
        <v>12</v>
      </c>
      <c r="D51" s="343">
        <v>810</v>
      </c>
      <c r="E51" s="649">
        <f>D51*C51</f>
        <v>9720</v>
      </c>
      <c r="F51" s="341" t="s">
        <v>1328</v>
      </c>
      <c r="G51" s="628"/>
      <c r="H51" s="628"/>
      <c r="I51" s="628"/>
      <c r="J51" s="628"/>
      <c r="K51" s="628"/>
      <c r="L51" s="628"/>
      <c r="M51" s="628"/>
      <c r="N51" s="629"/>
    </row>
    <row r="52" spans="1:14" s="614" customFormat="1" ht="46.5" customHeight="1" x14ac:dyDescent="0.25">
      <c r="A52" s="341" t="s">
        <v>1595</v>
      </c>
      <c r="B52" s="644">
        <v>2210203</v>
      </c>
      <c r="C52" s="342">
        <v>12</v>
      </c>
      <c r="D52" s="343">
        <v>100</v>
      </c>
      <c r="E52" s="649">
        <f>D52*C52</f>
        <v>1200</v>
      </c>
      <c r="F52" s="341" t="s">
        <v>1329</v>
      </c>
      <c r="G52" s="628"/>
      <c r="H52" s="628"/>
      <c r="I52" s="628"/>
      <c r="J52" s="628"/>
      <c r="K52" s="628"/>
      <c r="L52" s="628"/>
      <c r="M52" s="628"/>
      <c r="N52" s="629"/>
    </row>
    <row r="53" spans="1:14" s="614" customFormat="1" ht="24" customHeight="1" x14ac:dyDescent="0.25">
      <c r="A53" s="341" t="s">
        <v>1481</v>
      </c>
      <c r="B53" s="342">
        <v>2111102</v>
      </c>
      <c r="C53" s="342">
        <v>12</v>
      </c>
      <c r="D53" s="650">
        <v>17500</v>
      </c>
      <c r="E53" s="649">
        <v>210000</v>
      </c>
      <c r="F53" s="341" t="s">
        <v>1330</v>
      </c>
      <c r="G53" s="628"/>
      <c r="H53" s="628"/>
      <c r="I53" s="628"/>
      <c r="J53" s="628"/>
      <c r="K53" s="628"/>
      <c r="L53" s="628"/>
      <c r="M53" s="628"/>
      <c r="N53" s="629"/>
    </row>
    <row r="54" spans="1:14" s="614" customFormat="1" ht="27.75" customHeight="1" x14ac:dyDescent="0.25">
      <c r="A54" s="648" t="s">
        <v>1326</v>
      </c>
      <c r="B54" s="644">
        <v>2121001</v>
      </c>
      <c r="C54" s="644">
        <v>12</v>
      </c>
      <c r="D54" s="649">
        <v>2581.4299999999998</v>
      </c>
      <c r="E54" s="649">
        <v>30977.16</v>
      </c>
      <c r="F54" s="341" t="s">
        <v>1331</v>
      </c>
      <c r="G54" s="628"/>
      <c r="H54" s="628"/>
      <c r="I54" s="628"/>
      <c r="J54" s="628"/>
      <c r="K54" s="628"/>
      <c r="L54" s="628"/>
      <c r="M54" s="628"/>
      <c r="N54" s="629"/>
    </row>
    <row r="55" spans="1:14" s="614" customFormat="1" ht="32.25" customHeight="1" x14ac:dyDescent="0.25">
      <c r="A55" s="341" t="s">
        <v>1482</v>
      </c>
      <c r="B55" s="342">
        <v>2111248</v>
      </c>
      <c r="C55" s="342">
        <v>12</v>
      </c>
      <c r="D55" s="650">
        <v>1000</v>
      </c>
      <c r="E55" s="649">
        <v>12000</v>
      </c>
      <c r="F55" s="341" t="s">
        <v>1332</v>
      </c>
      <c r="G55" s="628"/>
      <c r="H55" s="628"/>
      <c r="I55" s="628"/>
      <c r="J55" s="628"/>
      <c r="K55" s="628"/>
      <c r="L55" s="628"/>
      <c r="M55" s="628"/>
      <c r="N55" s="629"/>
    </row>
    <row r="56" spans="1:14" s="614" customFormat="1" ht="33" customHeight="1" x14ac:dyDescent="0.25">
      <c r="A56" s="341" t="s">
        <v>1483</v>
      </c>
      <c r="B56" s="342">
        <v>2210710</v>
      </c>
      <c r="C56" s="342">
        <v>1</v>
      </c>
      <c r="D56" s="650">
        <v>3000</v>
      </c>
      <c r="E56" s="649">
        <v>3000</v>
      </c>
      <c r="F56" s="341" t="s">
        <v>1333</v>
      </c>
      <c r="G56" s="628"/>
      <c r="H56" s="628"/>
      <c r="I56" s="628"/>
      <c r="J56" s="628"/>
      <c r="K56" s="628"/>
      <c r="L56" s="628"/>
      <c r="M56" s="628"/>
      <c r="N56" s="629"/>
    </row>
    <row r="57" spans="1:14" s="328" customFormat="1" ht="32.25" customHeight="1" x14ac:dyDescent="0.25">
      <c r="A57" s="764" t="s">
        <v>80</v>
      </c>
      <c r="B57" s="765"/>
      <c r="C57" s="765"/>
      <c r="D57" s="766"/>
      <c r="E57" s="527"/>
      <c r="F57" s="349"/>
      <c r="G57" s="412"/>
      <c r="H57" s="412"/>
      <c r="I57" s="412"/>
      <c r="J57" s="412"/>
      <c r="K57" s="412"/>
      <c r="L57" s="412"/>
      <c r="M57" s="412"/>
      <c r="N57" s="451"/>
    </row>
    <row r="58" spans="1:14" s="614" customFormat="1" ht="43.5" customHeight="1" x14ac:dyDescent="0.25">
      <c r="A58" s="332" t="s">
        <v>1475</v>
      </c>
      <c r="B58" s="334">
        <v>2210709</v>
      </c>
      <c r="C58" s="334">
        <v>1</v>
      </c>
      <c r="D58" s="340">
        <v>6000</v>
      </c>
      <c r="E58" s="340">
        <f>C58*D58</f>
        <v>6000</v>
      </c>
      <c r="F58" s="327" t="s">
        <v>1335</v>
      </c>
      <c r="G58" s="628"/>
      <c r="H58" s="628"/>
      <c r="I58" s="628"/>
      <c r="J58" s="628"/>
      <c r="K58" s="628"/>
      <c r="L58" s="628"/>
      <c r="M58" s="628"/>
      <c r="N58" s="629"/>
    </row>
    <row r="59" spans="1:14" s="614" customFormat="1" ht="63" customHeight="1" x14ac:dyDescent="0.25">
      <c r="A59" s="327" t="s">
        <v>1099</v>
      </c>
      <c r="B59" s="334">
        <v>2210709</v>
      </c>
      <c r="C59" s="334">
        <v>4</v>
      </c>
      <c r="D59" s="340">
        <v>1500</v>
      </c>
      <c r="E59" s="340">
        <f>C59*D59</f>
        <v>6000</v>
      </c>
      <c r="F59" s="651" t="s">
        <v>1103</v>
      </c>
      <c r="G59" s="628"/>
      <c r="H59" s="628"/>
      <c r="I59" s="628"/>
      <c r="J59" s="628"/>
      <c r="K59" s="628"/>
      <c r="L59" s="628"/>
      <c r="M59" s="628"/>
      <c r="N59" s="629"/>
    </row>
    <row r="60" spans="1:14" s="614" customFormat="1" ht="44.25" customHeight="1" x14ac:dyDescent="0.25">
      <c r="A60" s="333" t="s">
        <v>1100</v>
      </c>
      <c r="B60" s="334">
        <v>2210711</v>
      </c>
      <c r="C60" s="334">
        <v>2</v>
      </c>
      <c r="D60" s="340">
        <v>5000</v>
      </c>
      <c r="E60" s="340">
        <f t="shared" ref="E60:E61" si="3">C60*D60</f>
        <v>10000</v>
      </c>
      <c r="F60" s="333" t="s">
        <v>1104</v>
      </c>
      <c r="G60" s="628"/>
      <c r="H60" s="628"/>
      <c r="I60" s="628"/>
      <c r="J60" s="628"/>
      <c r="K60" s="628"/>
      <c r="L60" s="628"/>
      <c r="M60" s="628"/>
      <c r="N60" s="629"/>
    </row>
    <row r="61" spans="1:14" s="614" customFormat="1" ht="51" customHeight="1" x14ac:dyDescent="0.25">
      <c r="A61" s="333" t="s">
        <v>1101</v>
      </c>
      <c r="B61" s="334">
        <v>2210711</v>
      </c>
      <c r="C61" s="334">
        <v>2</v>
      </c>
      <c r="D61" s="340">
        <v>5000</v>
      </c>
      <c r="E61" s="340">
        <f t="shared" si="3"/>
        <v>10000</v>
      </c>
      <c r="F61" s="333" t="s">
        <v>1105</v>
      </c>
      <c r="G61" s="628"/>
      <c r="H61" s="628"/>
      <c r="I61" s="628"/>
      <c r="J61" s="628"/>
      <c r="K61" s="628"/>
      <c r="L61" s="628"/>
      <c r="M61" s="628"/>
      <c r="N61" s="629"/>
    </row>
    <row r="62" spans="1:14" s="614" customFormat="1" ht="51.75" customHeight="1" x14ac:dyDescent="0.25">
      <c r="A62" s="333" t="s">
        <v>1102</v>
      </c>
      <c r="B62" s="334">
        <v>2210709</v>
      </c>
      <c r="C62" s="334">
        <v>1</v>
      </c>
      <c r="D62" s="340">
        <v>40000</v>
      </c>
      <c r="E62" s="340">
        <f>D62*C62</f>
        <v>40000</v>
      </c>
      <c r="F62" s="333" t="s">
        <v>1106</v>
      </c>
      <c r="G62" s="628"/>
      <c r="H62" s="628"/>
      <c r="I62" s="628"/>
      <c r="J62" s="628"/>
      <c r="K62" s="628"/>
      <c r="L62" s="628"/>
      <c r="M62" s="628"/>
      <c r="N62" s="629"/>
    </row>
    <row r="63" spans="1:14" s="614" customFormat="1" ht="34.5" customHeight="1" x14ac:dyDescent="0.25">
      <c r="A63" s="332" t="s">
        <v>79</v>
      </c>
      <c r="B63" s="334">
        <v>2210511</v>
      </c>
      <c r="C63" s="334">
        <v>12</v>
      </c>
      <c r="D63" s="340">
        <v>700</v>
      </c>
      <c r="E63" s="340">
        <f>D63*C63</f>
        <v>8400</v>
      </c>
      <c r="F63" s="327" t="s">
        <v>1206</v>
      </c>
      <c r="G63" s="628"/>
      <c r="H63" s="628"/>
      <c r="I63" s="628"/>
      <c r="J63" s="628"/>
      <c r="K63" s="628"/>
      <c r="L63" s="628"/>
      <c r="M63" s="628"/>
      <c r="N63" s="629"/>
    </row>
    <row r="64" spans="1:14" s="328" customFormat="1" ht="34.5" customHeight="1" x14ac:dyDescent="0.25">
      <c r="A64" s="324" t="s">
        <v>1</v>
      </c>
      <c r="B64" s="636" t="s">
        <v>2</v>
      </c>
      <c r="C64" s="636" t="s">
        <v>1092</v>
      </c>
      <c r="D64" s="326" t="s">
        <v>1093</v>
      </c>
      <c r="E64" s="326" t="s">
        <v>1094</v>
      </c>
      <c r="F64" s="325" t="s">
        <v>6</v>
      </c>
      <c r="G64" s="412"/>
      <c r="H64" s="412"/>
      <c r="I64" s="412"/>
      <c r="J64" s="412"/>
      <c r="K64" s="412"/>
      <c r="L64" s="412"/>
      <c r="M64" s="412"/>
      <c r="N64" s="451"/>
    </row>
    <row r="65" spans="1:17" s="614" customFormat="1" ht="57" customHeight="1" x14ac:dyDescent="0.25">
      <c r="A65" s="332" t="s">
        <v>81</v>
      </c>
      <c r="B65" s="334">
        <v>2210711</v>
      </c>
      <c r="C65" s="334">
        <v>12</v>
      </c>
      <c r="D65" s="340">
        <v>700</v>
      </c>
      <c r="E65" s="340">
        <f>D65*C65</f>
        <v>8400</v>
      </c>
      <c r="F65" s="327" t="s">
        <v>82</v>
      </c>
      <c r="G65" s="628"/>
      <c r="H65" s="628"/>
      <c r="I65" s="628"/>
      <c r="J65" s="628"/>
      <c r="K65" s="628"/>
      <c r="L65" s="628"/>
      <c r="M65" s="628"/>
      <c r="N65" s="629"/>
    </row>
    <row r="66" spans="1:17" ht="24" customHeight="1" x14ac:dyDescent="0.25">
      <c r="A66" s="764" t="s">
        <v>83</v>
      </c>
      <c r="B66" s="765"/>
      <c r="C66" s="765"/>
      <c r="D66" s="766"/>
      <c r="E66" s="527"/>
      <c r="F66" s="349"/>
      <c r="N66" s="451"/>
      <c r="O66" s="328"/>
      <c r="P66" s="328"/>
      <c r="Q66" s="328"/>
    </row>
    <row r="67" spans="1:17" s="628" customFormat="1" ht="31.5" customHeight="1" x14ac:dyDescent="0.25">
      <c r="A67" s="321" t="s">
        <v>84</v>
      </c>
      <c r="B67" s="334">
        <v>2210709</v>
      </c>
      <c r="C67" s="334">
        <v>4</v>
      </c>
      <c r="D67" s="340">
        <v>35000</v>
      </c>
      <c r="E67" s="340">
        <f>D67*C67</f>
        <v>140000</v>
      </c>
      <c r="F67" s="333" t="s">
        <v>1493</v>
      </c>
      <c r="N67" s="629"/>
      <c r="O67" s="614"/>
      <c r="P67" s="614"/>
      <c r="Q67" s="614"/>
    </row>
    <row r="68" spans="1:17" s="628" customFormat="1" ht="42.75" customHeight="1" x14ac:dyDescent="0.25">
      <c r="A68" s="347" t="s">
        <v>86</v>
      </c>
      <c r="B68" s="334">
        <v>2210910</v>
      </c>
      <c r="C68" s="334">
        <v>1</v>
      </c>
      <c r="D68" s="340">
        <v>25000</v>
      </c>
      <c r="E68" s="340">
        <f>D68*C68</f>
        <v>25000</v>
      </c>
      <c r="F68" s="333" t="s">
        <v>87</v>
      </c>
      <c r="N68" s="629"/>
      <c r="O68" s="614"/>
      <c r="P68" s="614"/>
      <c r="Q68" s="614"/>
    </row>
    <row r="69" spans="1:17" s="628" customFormat="1" ht="31.5" customHeight="1" x14ac:dyDescent="0.25">
      <c r="A69" s="347" t="s">
        <v>88</v>
      </c>
      <c r="B69" s="334">
        <v>2821009</v>
      </c>
      <c r="C69" s="334">
        <v>4</v>
      </c>
      <c r="D69" s="340">
        <v>5000</v>
      </c>
      <c r="E69" s="340">
        <f>D69*C69</f>
        <v>20000</v>
      </c>
      <c r="F69" s="333" t="s">
        <v>89</v>
      </c>
      <c r="N69" s="629"/>
      <c r="O69" s="614"/>
      <c r="P69" s="614"/>
      <c r="Q69" s="614"/>
    </row>
    <row r="70" spans="1:17" ht="31.5" customHeight="1" x14ac:dyDescent="0.25">
      <c r="A70" s="347"/>
      <c r="B70" s="334"/>
      <c r="C70" s="334"/>
      <c r="D70" s="340"/>
      <c r="E70" s="340"/>
      <c r="F70" s="333"/>
      <c r="N70" s="451"/>
      <c r="O70" s="328"/>
      <c r="P70" s="328"/>
      <c r="Q70" s="328"/>
    </row>
    <row r="71" spans="1:17" ht="31.5" customHeight="1" x14ac:dyDescent="0.25">
      <c r="N71" s="451"/>
      <c r="O71" s="328"/>
      <c r="P71" s="328"/>
      <c r="Q71" s="328"/>
    </row>
    <row r="72" spans="1:17" ht="21.75" customHeight="1" x14ac:dyDescent="0.25">
      <c r="A72" s="770" t="s">
        <v>1210</v>
      </c>
      <c r="B72" s="771"/>
      <c r="C72" s="771"/>
      <c r="D72" s="772"/>
      <c r="E72" s="326"/>
      <c r="F72" s="325"/>
      <c r="N72" s="451"/>
      <c r="O72" s="328"/>
      <c r="P72" s="328"/>
      <c r="Q72" s="328"/>
    </row>
    <row r="73" spans="1:17" s="628" customFormat="1" ht="39" customHeight="1" x14ac:dyDescent="0.25">
      <c r="A73" s="646" t="s">
        <v>28</v>
      </c>
      <c r="B73" s="647">
        <v>2210102</v>
      </c>
      <c r="C73" s="647">
        <v>2</v>
      </c>
      <c r="D73" s="344">
        <v>2500</v>
      </c>
      <c r="E73" s="340">
        <f t="shared" ref="E73:E74" si="4">D73*C73</f>
        <v>5000</v>
      </c>
      <c r="F73" s="332" t="s">
        <v>1506</v>
      </c>
      <c r="N73" s="629"/>
      <c r="O73" s="614"/>
      <c r="P73" s="614"/>
      <c r="Q73" s="614"/>
    </row>
    <row r="74" spans="1:17" s="628" customFormat="1" ht="31.5" customHeight="1" x14ac:dyDescent="0.25">
      <c r="A74" s="646" t="s">
        <v>1575</v>
      </c>
      <c r="B74" s="342">
        <v>2210121</v>
      </c>
      <c r="C74" s="647">
        <v>2</v>
      </c>
      <c r="D74" s="344">
        <v>7000</v>
      </c>
      <c r="E74" s="340">
        <f t="shared" si="4"/>
        <v>14000</v>
      </c>
      <c r="F74" s="646" t="s">
        <v>1576</v>
      </c>
      <c r="N74" s="629"/>
      <c r="O74" s="614"/>
      <c r="P74" s="614"/>
      <c r="Q74" s="614"/>
    </row>
    <row r="75" spans="1:17" s="628" customFormat="1" ht="31.5" customHeight="1" x14ac:dyDescent="0.25">
      <c r="A75" s="648" t="s">
        <v>1207</v>
      </c>
      <c r="B75" s="644">
        <v>2210710</v>
      </c>
      <c r="C75" s="334">
        <v>4</v>
      </c>
      <c r="D75" s="344">
        <v>1000</v>
      </c>
      <c r="E75" s="344">
        <f>D75*C75</f>
        <v>4000</v>
      </c>
      <c r="F75" s="341" t="s">
        <v>1208</v>
      </c>
      <c r="G75" s="630" t="e">
        <f>#REF!/4</f>
        <v>#REF!</v>
      </c>
      <c r="N75" s="629"/>
      <c r="O75" s="614"/>
      <c r="P75" s="614"/>
      <c r="Q75" s="614"/>
    </row>
    <row r="76" spans="1:17" s="628" customFormat="1" ht="31.5" customHeight="1" x14ac:dyDescent="0.25">
      <c r="A76" s="347" t="s">
        <v>90</v>
      </c>
      <c r="B76" s="334">
        <v>2210910</v>
      </c>
      <c r="C76" s="334">
        <v>4</v>
      </c>
      <c r="D76" s="344">
        <v>2500</v>
      </c>
      <c r="E76" s="344">
        <f>D76*C76</f>
        <v>10000</v>
      </c>
      <c r="F76" s="341" t="s">
        <v>1209</v>
      </c>
      <c r="N76" s="629"/>
      <c r="O76" s="614"/>
      <c r="P76" s="614"/>
      <c r="Q76" s="614"/>
    </row>
    <row r="77" spans="1:17" ht="21.75" customHeight="1" x14ac:dyDescent="0.25">
      <c r="A77" s="773" t="s">
        <v>1211</v>
      </c>
      <c r="B77" s="774"/>
      <c r="C77" s="774"/>
      <c r="D77" s="775"/>
      <c r="E77" s="326"/>
      <c r="F77" s="341"/>
      <c r="N77" s="451"/>
      <c r="O77" s="328"/>
      <c r="P77" s="328"/>
      <c r="Q77" s="328"/>
    </row>
    <row r="78" spans="1:17" s="628" customFormat="1" ht="42.75" customHeight="1" x14ac:dyDescent="0.25">
      <c r="A78" s="646" t="s">
        <v>28</v>
      </c>
      <c r="B78" s="647">
        <v>2210102</v>
      </c>
      <c r="C78" s="647">
        <v>2</v>
      </c>
      <c r="D78" s="344">
        <v>42500</v>
      </c>
      <c r="E78" s="340">
        <f>D78*C78</f>
        <v>85000</v>
      </c>
      <c r="F78" s="332" t="s">
        <v>1214</v>
      </c>
      <c r="N78" s="629"/>
      <c r="O78" s="614"/>
      <c r="P78" s="614"/>
      <c r="Q78" s="614"/>
    </row>
    <row r="79" spans="1:17" ht="24" customHeight="1" x14ac:dyDescent="0.25">
      <c r="A79" s="764" t="s">
        <v>91</v>
      </c>
      <c r="B79" s="765"/>
      <c r="C79" s="765"/>
      <c r="D79" s="766"/>
      <c r="E79" s="527"/>
      <c r="F79" s="349"/>
      <c r="N79" s="451"/>
      <c r="O79" s="328"/>
      <c r="P79" s="328"/>
      <c r="Q79" s="328"/>
    </row>
    <row r="80" spans="1:17" s="628" customFormat="1" ht="31.5" customHeight="1" x14ac:dyDescent="0.25">
      <c r="A80" s="332" t="s">
        <v>92</v>
      </c>
      <c r="B80" s="342">
        <v>2210511</v>
      </c>
      <c r="C80" s="342">
        <v>12</v>
      </c>
      <c r="D80" s="343">
        <v>1500</v>
      </c>
      <c r="E80" s="343">
        <f>D80*C80</f>
        <v>18000</v>
      </c>
      <c r="F80" s="341" t="s">
        <v>1237</v>
      </c>
      <c r="N80" s="629"/>
      <c r="O80" s="614"/>
      <c r="P80" s="614"/>
      <c r="Q80" s="614"/>
    </row>
    <row r="81" spans="1:17" s="628" customFormat="1" ht="36.75" customHeight="1" x14ac:dyDescent="0.25">
      <c r="A81" s="327" t="s">
        <v>93</v>
      </c>
      <c r="B81" s="342">
        <v>2210122</v>
      </c>
      <c r="C81" s="342">
        <v>4</v>
      </c>
      <c r="D81" s="343">
        <v>4000</v>
      </c>
      <c r="E81" s="343">
        <f>D81*C81</f>
        <v>16000</v>
      </c>
      <c r="F81" s="341" t="s">
        <v>94</v>
      </c>
      <c r="N81" s="629"/>
      <c r="O81" s="614"/>
      <c r="P81" s="614"/>
      <c r="Q81" s="614"/>
    </row>
    <row r="82" spans="1:17" ht="36.75" customHeight="1" x14ac:dyDescent="0.25">
      <c r="A82" s="324" t="s">
        <v>1</v>
      </c>
      <c r="B82" s="636" t="s">
        <v>2</v>
      </c>
      <c r="C82" s="636" t="s">
        <v>1092</v>
      </c>
      <c r="D82" s="326" t="s">
        <v>1093</v>
      </c>
      <c r="E82" s="326" t="s">
        <v>1094</v>
      </c>
      <c r="F82" s="325" t="s">
        <v>6</v>
      </c>
      <c r="N82" s="451"/>
      <c r="O82" s="328"/>
      <c r="P82" s="328"/>
      <c r="Q82" s="328"/>
    </row>
    <row r="83" spans="1:17" s="628" customFormat="1" ht="36.75" customHeight="1" x14ac:dyDescent="0.25">
      <c r="A83" s="332" t="s">
        <v>95</v>
      </c>
      <c r="B83" s="342">
        <v>2210121</v>
      </c>
      <c r="C83" s="342">
        <v>1</v>
      </c>
      <c r="D83" s="343">
        <v>5000</v>
      </c>
      <c r="E83" s="344">
        <f>D83*C83</f>
        <v>5000</v>
      </c>
      <c r="F83" s="332" t="s">
        <v>96</v>
      </c>
      <c r="N83" s="629"/>
      <c r="O83" s="614"/>
      <c r="P83" s="614"/>
      <c r="Q83" s="614"/>
    </row>
    <row r="84" spans="1:17" ht="27" customHeight="1" x14ac:dyDescent="0.25">
      <c r="A84" s="767" t="s">
        <v>97</v>
      </c>
      <c r="B84" s="768"/>
      <c r="C84" s="768"/>
      <c r="D84" s="769"/>
      <c r="E84" s="326"/>
      <c r="F84" s="351"/>
      <c r="N84" s="451"/>
      <c r="O84" s="328"/>
      <c r="P84" s="328"/>
      <c r="Q84" s="328"/>
    </row>
    <row r="85" spans="1:17" ht="27" customHeight="1" x14ac:dyDescent="0.25">
      <c r="A85" s="764" t="s">
        <v>98</v>
      </c>
      <c r="B85" s="765"/>
      <c r="C85" s="765"/>
      <c r="D85" s="766"/>
      <c r="E85" s="527"/>
      <c r="F85" s="349"/>
      <c r="N85" s="451"/>
      <c r="O85" s="328"/>
      <c r="P85" s="328"/>
      <c r="Q85" s="328"/>
    </row>
    <row r="86" spans="1:17" ht="47.25" customHeight="1" x14ac:dyDescent="0.25">
      <c r="A86" s="341" t="s">
        <v>1507</v>
      </c>
      <c r="B86" s="334">
        <v>2210601</v>
      </c>
      <c r="C86" s="334">
        <v>4</v>
      </c>
      <c r="D86" s="340">
        <v>17550</v>
      </c>
      <c r="E86" s="340">
        <f>C86*D86</f>
        <v>70200</v>
      </c>
      <c r="F86" s="333" t="s">
        <v>1508</v>
      </c>
      <c r="N86" s="451"/>
      <c r="O86" s="328"/>
      <c r="P86" s="328"/>
      <c r="Q86" s="328"/>
    </row>
    <row r="87" spans="1:17" ht="23.25" customHeight="1" x14ac:dyDescent="0.25">
      <c r="A87" s="764" t="s">
        <v>104</v>
      </c>
      <c r="B87" s="765"/>
      <c r="C87" s="765"/>
      <c r="D87" s="766"/>
      <c r="E87" s="527"/>
      <c r="F87" s="349"/>
      <c r="N87" s="451"/>
      <c r="O87" s="328"/>
      <c r="P87" s="328"/>
      <c r="Q87" s="328"/>
    </row>
    <row r="88" spans="1:17" s="628" customFormat="1" ht="24.75" customHeight="1" x14ac:dyDescent="0.25">
      <c r="A88" s="327" t="s">
        <v>92</v>
      </c>
      <c r="B88" s="645">
        <v>2210509</v>
      </c>
      <c r="C88" s="645"/>
      <c r="D88" s="344"/>
      <c r="E88" s="340">
        <v>5000</v>
      </c>
      <c r="F88" s="349"/>
      <c r="N88" s="629"/>
      <c r="O88" s="614"/>
      <c r="P88" s="614"/>
      <c r="Q88" s="614"/>
    </row>
    <row r="89" spans="1:17" s="628" customFormat="1" ht="54.75" customHeight="1" x14ac:dyDescent="0.25">
      <c r="A89" s="341" t="s">
        <v>105</v>
      </c>
      <c r="B89" s="342">
        <v>2210709</v>
      </c>
      <c r="C89" s="342">
        <v>10</v>
      </c>
      <c r="D89" s="343">
        <v>2200</v>
      </c>
      <c r="E89" s="343">
        <f>C89*D89</f>
        <v>22000</v>
      </c>
      <c r="F89" s="349"/>
      <c r="G89" s="630">
        <f>E89/10</f>
        <v>2200</v>
      </c>
      <c r="N89" s="629"/>
      <c r="O89" s="614"/>
      <c r="P89" s="614"/>
      <c r="Q89" s="614"/>
    </row>
    <row r="90" spans="1:17" ht="30" customHeight="1" x14ac:dyDescent="0.25">
      <c r="A90" s="327" t="s">
        <v>106</v>
      </c>
      <c r="B90" s="645">
        <v>3141101</v>
      </c>
      <c r="C90" s="645">
        <v>1</v>
      </c>
      <c r="D90" s="344">
        <v>150000</v>
      </c>
      <c r="E90" s="340">
        <f>C90*D90</f>
        <v>150000</v>
      </c>
      <c r="F90" s="333" t="s">
        <v>1509</v>
      </c>
      <c r="N90" s="451"/>
      <c r="O90" s="328"/>
      <c r="P90" s="328"/>
      <c r="Q90" s="328"/>
    </row>
    <row r="91" spans="1:17" s="628" customFormat="1" ht="35.25" customHeight="1" x14ac:dyDescent="0.25">
      <c r="A91" s="333" t="s">
        <v>109</v>
      </c>
      <c r="B91" s="645">
        <v>2210908</v>
      </c>
      <c r="C91" s="645">
        <v>1</v>
      </c>
      <c r="D91" s="344">
        <v>50000</v>
      </c>
      <c r="E91" s="340">
        <f>D91*C91</f>
        <v>50000</v>
      </c>
      <c r="F91" s="333" t="s">
        <v>110</v>
      </c>
      <c r="N91" s="629"/>
      <c r="O91" s="614"/>
      <c r="P91" s="614"/>
      <c r="Q91" s="614"/>
    </row>
    <row r="92" spans="1:17" ht="27.75" customHeight="1" x14ac:dyDescent="0.25">
      <c r="A92" s="333" t="s">
        <v>1596</v>
      </c>
      <c r="B92" s="334">
        <v>3113103</v>
      </c>
      <c r="C92" s="334">
        <v>1</v>
      </c>
      <c r="D92" s="340">
        <v>2000</v>
      </c>
      <c r="E92" s="340">
        <f>D92*C92</f>
        <v>2000</v>
      </c>
      <c r="F92" s="327" t="s">
        <v>1251</v>
      </c>
      <c r="N92" s="451"/>
      <c r="O92" s="328"/>
      <c r="P92" s="328"/>
      <c r="Q92" s="328"/>
    </row>
    <row r="93" spans="1:17" ht="28.5" customHeight="1" x14ac:dyDescent="0.25">
      <c r="A93" s="764" t="s">
        <v>111</v>
      </c>
      <c r="B93" s="765"/>
      <c r="C93" s="765"/>
      <c r="D93" s="766"/>
      <c r="E93" s="527"/>
      <c r="F93" s="349"/>
      <c r="N93" s="451"/>
      <c r="O93" s="328"/>
      <c r="P93" s="328"/>
      <c r="Q93" s="328"/>
    </row>
    <row r="94" spans="1:17" s="628" customFormat="1" ht="26.25" customHeight="1" x14ac:dyDescent="0.25">
      <c r="A94" s="341" t="s">
        <v>1215</v>
      </c>
      <c r="B94" s="342">
        <v>2210709</v>
      </c>
      <c r="C94" s="342">
        <v>3</v>
      </c>
      <c r="D94" s="343">
        <v>150</v>
      </c>
      <c r="E94" s="343">
        <f>D94*C94</f>
        <v>450</v>
      </c>
      <c r="F94" s="341" t="s">
        <v>1217</v>
      </c>
      <c r="N94" s="629"/>
      <c r="O94" s="614"/>
      <c r="P94" s="614"/>
      <c r="Q94" s="614"/>
    </row>
    <row r="95" spans="1:17" s="628" customFormat="1" ht="26.25" customHeight="1" x14ac:dyDescent="0.25">
      <c r="A95" s="341" t="s">
        <v>1216</v>
      </c>
      <c r="B95" s="342">
        <v>2111248</v>
      </c>
      <c r="C95" s="342">
        <v>10</v>
      </c>
      <c r="D95" s="343">
        <v>5000</v>
      </c>
      <c r="E95" s="343">
        <f>C95*D95</f>
        <v>50000</v>
      </c>
      <c r="F95" s="341" t="s">
        <v>1252</v>
      </c>
      <c r="N95" s="629"/>
      <c r="O95" s="614"/>
      <c r="P95" s="614"/>
      <c r="Q95" s="614"/>
    </row>
    <row r="96" spans="1:17" s="628" customFormat="1" ht="26.25" customHeight="1" x14ac:dyDescent="0.25">
      <c r="A96" s="333" t="s">
        <v>99</v>
      </c>
      <c r="B96" s="644">
        <v>2211304</v>
      </c>
      <c r="C96" s="644">
        <v>1</v>
      </c>
      <c r="D96" s="652">
        <v>30000</v>
      </c>
      <c r="E96" s="344">
        <f>C96*D96</f>
        <v>30000</v>
      </c>
      <c r="F96" s="333" t="s">
        <v>100</v>
      </c>
      <c r="N96" s="629"/>
      <c r="O96" s="614"/>
      <c r="P96" s="614"/>
      <c r="Q96" s="614"/>
    </row>
    <row r="97" spans="1:17" s="628" customFormat="1" ht="42" customHeight="1" x14ac:dyDescent="0.25">
      <c r="A97" s="341" t="s">
        <v>1187</v>
      </c>
      <c r="B97" s="342">
        <v>2111248</v>
      </c>
      <c r="C97" s="342">
        <v>10</v>
      </c>
      <c r="D97" s="343">
        <v>1000</v>
      </c>
      <c r="E97" s="343">
        <f>C97*D97</f>
        <v>10000</v>
      </c>
      <c r="F97" s="341" t="s">
        <v>1190</v>
      </c>
      <c r="N97" s="629"/>
      <c r="O97" s="614"/>
      <c r="P97" s="614"/>
      <c r="Q97" s="614"/>
    </row>
    <row r="98" spans="1:17" s="628" customFormat="1" ht="26.25" customHeight="1" x14ac:dyDescent="0.25">
      <c r="A98" s="341" t="s">
        <v>1188</v>
      </c>
      <c r="B98" s="342">
        <v>2210503</v>
      </c>
      <c r="C98" s="342">
        <v>20</v>
      </c>
      <c r="D98" s="343">
        <v>250</v>
      </c>
      <c r="E98" s="343">
        <f t="shared" ref="E98:E104" si="5">D98*C98</f>
        <v>5000</v>
      </c>
      <c r="F98" s="341" t="s">
        <v>1191</v>
      </c>
      <c r="N98" s="629"/>
      <c r="O98" s="614"/>
      <c r="P98" s="614"/>
      <c r="Q98" s="614"/>
    </row>
    <row r="99" spans="1:17" s="628" customFormat="1" ht="30.75" customHeight="1" x14ac:dyDescent="0.25">
      <c r="A99" s="341" t="s">
        <v>1189</v>
      </c>
      <c r="B99" s="342">
        <v>2210102</v>
      </c>
      <c r="C99" s="342">
        <v>2</v>
      </c>
      <c r="D99" s="343">
        <v>2500</v>
      </c>
      <c r="E99" s="343">
        <f t="shared" si="5"/>
        <v>5000</v>
      </c>
      <c r="F99" s="341" t="s">
        <v>1192</v>
      </c>
      <c r="N99" s="629"/>
      <c r="O99" s="614"/>
      <c r="P99" s="614"/>
      <c r="Q99" s="614"/>
    </row>
    <row r="100" spans="1:17" s="628" customFormat="1" ht="26.25" customHeight="1" x14ac:dyDescent="0.25">
      <c r="A100" s="347" t="s">
        <v>102</v>
      </c>
      <c r="B100" s="653">
        <v>2210502</v>
      </c>
      <c r="C100" s="653">
        <v>4</v>
      </c>
      <c r="D100" s="344">
        <v>8319</v>
      </c>
      <c r="E100" s="340">
        <f t="shared" si="5"/>
        <v>33276</v>
      </c>
      <c r="F100" s="333" t="s">
        <v>103</v>
      </c>
      <c r="N100" s="629"/>
      <c r="O100" s="614"/>
      <c r="P100" s="614"/>
      <c r="Q100" s="614"/>
    </row>
    <row r="101" spans="1:17" ht="30.75" customHeight="1" x14ac:dyDescent="0.25">
      <c r="A101" s="324" t="s">
        <v>1</v>
      </c>
      <c r="B101" s="636" t="s">
        <v>2</v>
      </c>
      <c r="C101" s="636" t="s">
        <v>1092</v>
      </c>
      <c r="D101" s="326" t="s">
        <v>1093</v>
      </c>
      <c r="E101" s="326" t="s">
        <v>1094</v>
      </c>
      <c r="F101" s="325" t="s">
        <v>6</v>
      </c>
      <c r="N101" s="451"/>
      <c r="O101" s="328"/>
      <c r="P101" s="328"/>
      <c r="Q101" s="328"/>
    </row>
    <row r="102" spans="1:17" s="628" customFormat="1" ht="39.75" customHeight="1" x14ac:dyDescent="0.25">
      <c r="A102" s="333" t="s">
        <v>92</v>
      </c>
      <c r="B102" s="342">
        <v>2210511</v>
      </c>
      <c r="C102" s="342">
        <v>12</v>
      </c>
      <c r="D102" s="343">
        <v>416</v>
      </c>
      <c r="E102" s="343">
        <f t="shared" si="5"/>
        <v>4992</v>
      </c>
      <c r="F102" s="349"/>
      <c r="N102" s="629"/>
      <c r="O102" s="614"/>
      <c r="P102" s="614"/>
      <c r="Q102" s="614"/>
    </row>
    <row r="103" spans="1:17" ht="39.75" customHeight="1" x14ac:dyDescent="0.25">
      <c r="A103" s="333" t="s">
        <v>1510</v>
      </c>
      <c r="B103" s="647">
        <v>3111255</v>
      </c>
      <c r="C103" s="342">
        <v>1</v>
      </c>
      <c r="D103" s="757">
        <v>203505</v>
      </c>
      <c r="E103" s="343">
        <f t="shared" si="5"/>
        <v>203505</v>
      </c>
      <c r="F103" s="341" t="s">
        <v>1236</v>
      </c>
      <c r="N103" s="451"/>
      <c r="O103" s="328"/>
      <c r="P103" s="328"/>
      <c r="Q103" s="328"/>
    </row>
    <row r="104" spans="1:17" ht="30.75" customHeight="1" x14ac:dyDescent="0.25">
      <c r="A104" s="333" t="s">
        <v>112</v>
      </c>
      <c r="B104" s="647" t="s">
        <v>1235</v>
      </c>
      <c r="C104" s="334">
        <v>2</v>
      </c>
      <c r="D104" s="340">
        <v>20000</v>
      </c>
      <c r="E104" s="344">
        <f t="shared" si="5"/>
        <v>40000</v>
      </c>
      <c r="F104" s="333" t="s">
        <v>113</v>
      </c>
      <c r="N104" s="451"/>
      <c r="O104" s="328"/>
      <c r="P104" s="328"/>
      <c r="Q104" s="328"/>
    </row>
    <row r="105" spans="1:17" ht="23.25" customHeight="1" x14ac:dyDescent="0.25">
      <c r="A105" s="767" t="s">
        <v>118</v>
      </c>
      <c r="B105" s="768"/>
      <c r="C105" s="768"/>
      <c r="D105" s="769"/>
      <c r="E105" s="326"/>
      <c r="F105" s="351"/>
      <c r="N105" s="451"/>
      <c r="O105" s="328"/>
      <c r="P105" s="328"/>
      <c r="Q105" s="328"/>
    </row>
    <row r="106" spans="1:17" ht="32.25" customHeight="1" x14ac:dyDescent="0.25">
      <c r="A106" s="764" t="s">
        <v>119</v>
      </c>
      <c r="B106" s="765"/>
      <c r="C106" s="765"/>
      <c r="D106" s="766"/>
      <c r="E106" s="527"/>
      <c r="F106" s="349"/>
      <c r="N106" s="451"/>
      <c r="O106" s="328"/>
      <c r="P106" s="328"/>
      <c r="Q106" s="328"/>
    </row>
    <row r="107" spans="1:17" s="628" customFormat="1" ht="50.25" customHeight="1" x14ac:dyDescent="0.25">
      <c r="A107" s="341" t="s">
        <v>1186</v>
      </c>
      <c r="B107" s="644">
        <v>2821010</v>
      </c>
      <c r="C107" s="342">
        <v>1</v>
      </c>
      <c r="D107" s="343">
        <v>8000</v>
      </c>
      <c r="E107" s="343">
        <f>D107*C107</f>
        <v>8000</v>
      </c>
      <c r="F107" s="341" t="s">
        <v>1551</v>
      </c>
      <c r="N107" s="629"/>
      <c r="O107" s="614"/>
      <c r="P107" s="614"/>
      <c r="Q107" s="614"/>
    </row>
    <row r="108" spans="1:17" ht="30" customHeight="1" x14ac:dyDescent="0.25">
      <c r="A108" s="764" t="s">
        <v>127</v>
      </c>
      <c r="B108" s="765"/>
      <c r="C108" s="765"/>
      <c r="D108" s="766"/>
      <c r="E108" s="527"/>
      <c r="F108" s="349"/>
      <c r="N108" s="451"/>
      <c r="O108" s="328"/>
      <c r="P108" s="328"/>
      <c r="Q108" s="328"/>
    </row>
    <row r="109" spans="1:17" ht="36.75" customHeight="1" x14ac:dyDescent="0.25">
      <c r="A109" s="341" t="s">
        <v>1511</v>
      </c>
      <c r="B109" s="645">
        <v>3111353</v>
      </c>
      <c r="C109" s="645">
        <v>1</v>
      </c>
      <c r="D109" s="344">
        <v>25752.799999999999</v>
      </c>
      <c r="E109" s="340">
        <f>C109*D109</f>
        <v>25752.799999999999</v>
      </c>
      <c r="F109" s="341" t="s">
        <v>125</v>
      </c>
      <c r="N109" s="451"/>
      <c r="O109" s="328"/>
      <c r="P109" s="328"/>
      <c r="Q109" s="328"/>
    </row>
    <row r="110" spans="1:17" s="628" customFormat="1" ht="45" customHeight="1" x14ac:dyDescent="0.25">
      <c r="A110" s="341" t="s">
        <v>130</v>
      </c>
      <c r="B110" s="645">
        <v>2210616</v>
      </c>
      <c r="C110" s="645">
        <v>2</v>
      </c>
      <c r="D110" s="344">
        <v>15000</v>
      </c>
      <c r="E110" s="340">
        <f>D110*C110</f>
        <v>30000</v>
      </c>
      <c r="F110" s="327" t="s">
        <v>131</v>
      </c>
      <c r="N110" s="629"/>
      <c r="O110" s="614"/>
      <c r="P110" s="614"/>
      <c r="Q110" s="614"/>
    </row>
    <row r="111" spans="1:17" s="628" customFormat="1" ht="25.5" customHeight="1" x14ac:dyDescent="0.25">
      <c r="A111" s="328" t="s">
        <v>41</v>
      </c>
      <c r="B111" s="334">
        <v>2210301</v>
      </c>
      <c r="C111" s="334">
        <v>12</v>
      </c>
      <c r="D111" s="340">
        <v>712.5</v>
      </c>
      <c r="E111" s="340">
        <f>D111*C111</f>
        <v>8550</v>
      </c>
      <c r="F111" s="327" t="s">
        <v>42</v>
      </c>
      <c r="N111" s="629"/>
      <c r="O111" s="614"/>
      <c r="P111" s="614"/>
      <c r="Q111" s="614"/>
    </row>
    <row r="112" spans="1:17" s="628" customFormat="1" ht="28.5" customHeight="1" x14ac:dyDescent="0.25">
      <c r="A112" s="341" t="s">
        <v>92</v>
      </c>
      <c r="B112" s="645">
        <v>2210511</v>
      </c>
      <c r="C112" s="645">
        <v>4</v>
      </c>
      <c r="D112" s="344">
        <v>1000</v>
      </c>
      <c r="E112" s="340">
        <f>D112*C112</f>
        <v>4000</v>
      </c>
      <c r="F112" s="327"/>
      <c r="N112" s="629"/>
      <c r="O112" s="614"/>
      <c r="P112" s="614"/>
      <c r="Q112" s="614"/>
    </row>
    <row r="113" spans="1:17" s="628" customFormat="1" ht="34.5" customHeight="1" x14ac:dyDescent="0.25">
      <c r="A113" s="341" t="s">
        <v>132</v>
      </c>
      <c r="B113" s="342">
        <v>2210612</v>
      </c>
      <c r="C113" s="342">
        <v>12</v>
      </c>
      <c r="D113" s="343">
        <v>2000</v>
      </c>
      <c r="E113" s="340">
        <f>D113*C113</f>
        <v>24000</v>
      </c>
      <c r="F113" s="341" t="s">
        <v>1254</v>
      </c>
      <c r="N113" s="629"/>
      <c r="O113" s="614"/>
      <c r="P113" s="614"/>
      <c r="Q113" s="614"/>
    </row>
    <row r="114" spans="1:17" ht="27" customHeight="1" x14ac:dyDescent="0.25">
      <c r="A114" s="767" t="s">
        <v>133</v>
      </c>
      <c r="B114" s="768"/>
      <c r="C114" s="768"/>
      <c r="D114" s="769"/>
      <c r="E114" s="326"/>
      <c r="F114" s="351"/>
      <c r="N114" s="451"/>
      <c r="O114" s="328"/>
      <c r="P114" s="328"/>
      <c r="Q114" s="328"/>
    </row>
    <row r="115" spans="1:17" s="628" customFormat="1" ht="45" customHeight="1" x14ac:dyDescent="0.25">
      <c r="A115" s="341" t="s">
        <v>1253</v>
      </c>
      <c r="B115" s="342">
        <v>2210711</v>
      </c>
      <c r="C115" s="342">
        <v>2</v>
      </c>
      <c r="D115" s="343">
        <v>2500</v>
      </c>
      <c r="E115" s="344">
        <f>D115*C115</f>
        <v>5000</v>
      </c>
      <c r="F115" s="654" t="s">
        <v>135</v>
      </c>
      <c r="N115" s="629"/>
      <c r="O115" s="614"/>
      <c r="P115" s="614"/>
      <c r="Q115" s="614"/>
    </row>
    <row r="116" spans="1:17" s="628" customFormat="1" ht="45" customHeight="1" x14ac:dyDescent="0.25">
      <c r="A116" s="333" t="s">
        <v>136</v>
      </c>
      <c r="B116" s="334">
        <v>2210511</v>
      </c>
      <c r="C116" s="334">
        <v>4</v>
      </c>
      <c r="D116" s="340">
        <v>2000</v>
      </c>
      <c r="E116" s="340">
        <f>D116*C116</f>
        <v>8000</v>
      </c>
      <c r="F116" s="655" t="s">
        <v>137</v>
      </c>
      <c r="N116" s="629"/>
      <c r="O116" s="614"/>
      <c r="P116" s="614"/>
      <c r="Q116" s="614"/>
    </row>
    <row r="117" spans="1:17" ht="27" customHeight="1" x14ac:dyDescent="0.25">
      <c r="A117" s="767" t="s">
        <v>143</v>
      </c>
      <c r="B117" s="768"/>
      <c r="C117" s="768"/>
      <c r="D117" s="769"/>
      <c r="E117" s="326"/>
      <c r="F117" s="351"/>
      <c r="N117" s="451"/>
      <c r="O117" s="328"/>
      <c r="P117" s="328"/>
      <c r="Q117" s="328"/>
    </row>
    <row r="118" spans="1:17" ht="27" customHeight="1" x14ac:dyDescent="0.25">
      <c r="A118" s="324" t="s">
        <v>1</v>
      </c>
      <c r="B118" s="636" t="s">
        <v>2</v>
      </c>
      <c r="C118" s="636" t="s">
        <v>1092</v>
      </c>
      <c r="D118" s="326" t="s">
        <v>1093</v>
      </c>
      <c r="E118" s="326" t="s">
        <v>1094</v>
      </c>
      <c r="F118" s="325" t="s">
        <v>6</v>
      </c>
      <c r="N118" s="451"/>
      <c r="O118" s="328"/>
      <c r="P118" s="328"/>
      <c r="Q118" s="328"/>
    </row>
    <row r="119" spans="1:17" ht="27.75" customHeight="1" x14ac:dyDescent="0.25">
      <c r="A119" s="764" t="s">
        <v>144</v>
      </c>
      <c r="B119" s="765"/>
      <c r="C119" s="765"/>
      <c r="D119" s="766"/>
      <c r="E119" s="527"/>
      <c r="F119" s="349"/>
      <c r="N119" s="451"/>
      <c r="O119" s="328"/>
      <c r="P119" s="328"/>
      <c r="Q119" s="328"/>
    </row>
    <row r="120" spans="1:17" s="628" customFormat="1" ht="21" customHeight="1" x14ac:dyDescent="0.25">
      <c r="A120" s="333" t="s">
        <v>56</v>
      </c>
      <c r="B120" s="334">
        <v>2210510</v>
      </c>
      <c r="C120" s="334">
        <v>12</v>
      </c>
      <c r="D120" s="340">
        <v>500</v>
      </c>
      <c r="E120" s="344">
        <f>D120*C120</f>
        <v>6000</v>
      </c>
      <c r="F120" s="327" t="s">
        <v>154</v>
      </c>
      <c r="N120" s="629"/>
      <c r="O120" s="614"/>
      <c r="P120" s="614"/>
      <c r="Q120" s="614"/>
    </row>
    <row r="121" spans="1:17" s="628" customFormat="1" ht="33" customHeight="1" x14ac:dyDescent="0.25">
      <c r="A121" s="656" t="s">
        <v>156</v>
      </c>
      <c r="B121" s="647">
        <v>2821010</v>
      </c>
      <c r="C121" s="647">
        <v>4</v>
      </c>
      <c r="D121" s="344">
        <v>2500</v>
      </c>
      <c r="E121" s="344">
        <f>D121*C121</f>
        <v>10000</v>
      </c>
      <c r="F121" s="333" t="s">
        <v>157</v>
      </c>
      <c r="N121" s="629"/>
      <c r="O121" s="614"/>
      <c r="P121" s="614"/>
      <c r="Q121" s="614"/>
    </row>
    <row r="122" spans="1:17" s="628" customFormat="1" ht="36" customHeight="1" x14ac:dyDescent="0.25">
      <c r="A122" s="656" t="s">
        <v>158</v>
      </c>
      <c r="B122" s="647">
        <v>2821010</v>
      </c>
      <c r="C122" s="647">
        <v>3</v>
      </c>
      <c r="D122" s="344">
        <v>10000</v>
      </c>
      <c r="E122" s="344">
        <f>D122*C122</f>
        <v>30000</v>
      </c>
      <c r="F122" s="333" t="s">
        <v>157</v>
      </c>
      <c r="N122" s="629"/>
      <c r="O122" s="614"/>
      <c r="P122" s="614"/>
      <c r="Q122" s="614"/>
    </row>
    <row r="123" spans="1:17" s="628" customFormat="1" ht="27.75" customHeight="1" x14ac:dyDescent="0.25">
      <c r="A123" s="656" t="s">
        <v>159</v>
      </c>
      <c r="B123" s="647">
        <v>2821010</v>
      </c>
      <c r="C123" s="647">
        <v>2</v>
      </c>
      <c r="D123" s="344">
        <v>2000</v>
      </c>
      <c r="E123" s="344">
        <f>C123*D123</f>
        <v>4000</v>
      </c>
      <c r="F123" s="333" t="s">
        <v>160</v>
      </c>
      <c r="N123" s="629"/>
      <c r="O123" s="614"/>
      <c r="P123" s="614"/>
      <c r="Q123" s="614"/>
    </row>
    <row r="124" spans="1:17" ht="30" customHeight="1" x14ac:dyDescent="0.25">
      <c r="A124" s="764" t="s">
        <v>161</v>
      </c>
      <c r="B124" s="765"/>
      <c r="C124" s="765"/>
      <c r="D124" s="766"/>
      <c r="E124" s="527"/>
      <c r="F124" s="349"/>
      <c r="N124" s="451"/>
      <c r="O124" s="328"/>
      <c r="P124" s="328"/>
      <c r="Q124" s="328"/>
    </row>
    <row r="125" spans="1:17" s="628" customFormat="1" ht="33" customHeight="1" x14ac:dyDescent="0.25">
      <c r="A125" s="333" t="s">
        <v>162</v>
      </c>
      <c r="B125" s="645">
        <v>2821010</v>
      </c>
      <c r="C125" s="645">
        <v>2</v>
      </c>
      <c r="D125" s="344">
        <v>5000</v>
      </c>
      <c r="E125" s="340">
        <f>D125*C125</f>
        <v>10000</v>
      </c>
      <c r="F125" s="333" t="s">
        <v>163</v>
      </c>
      <c r="N125" s="629"/>
      <c r="O125" s="614"/>
      <c r="P125" s="614"/>
      <c r="Q125" s="614"/>
    </row>
    <row r="126" spans="1:17" ht="24.75" customHeight="1" x14ac:dyDescent="0.25">
      <c r="A126" s="767" t="s">
        <v>164</v>
      </c>
      <c r="B126" s="768"/>
      <c r="C126" s="768"/>
      <c r="D126" s="769"/>
      <c r="E126" s="326"/>
      <c r="F126" s="351"/>
      <c r="N126" s="451"/>
      <c r="O126" s="328"/>
      <c r="P126" s="328"/>
      <c r="Q126" s="328"/>
    </row>
    <row r="127" spans="1:17" ht="24.75" customHeight="1" x14ac:dyDescent="0.25">
      <c r="A127" s="761" t="s">
        <v>165</v>
      </c>
      <c r="B127" s="762"/>
      <c r="C127" s="762"/>
      <c r="D127" s="763"/>
      <c r="E127" s="326"/>
      <c r="F127" s="528"/>
      <c r="N127" s="451"/>
      <c r="O127" s="328"/>
      <c r="P127" s="328"/>
      <c r="Q127" s="328"/>
    </row>
    <row r="128" spans="1:17" s="628" customFormat="1" ht="35.25" customHeight="1" x14ac:dyDescent="0.25">
      <c r="A128" s="333" t="s">
        <v>1107</v>
      </c>
      <c r="B128" s="334">
        <v>2210711</v>
      </c>
      <c r="C128" s="334">
        <v>4</v>
      </c>
      <c r="D128" s="340">
        <v>500</v>
      </c>
      <c r="E128" s="340">
        <f>D128*C128</f>
        <v>2000</v>
      </c>
      <c r="F128" s="335" t="s">
        <v>1113</v>
      </c>
      <c r="N128" s="629"/>
      <c r="O128" s="614"/>
      <c r="P128" s="614"/>
      <c r="Q128" s="614"/>
    </row>
    <row r="129" spans="1:17" s="628" customFormat="1" ht="48.75" customHeight="1" x14ac:dyDescent="0.25">
      <c r="A129" s="333" t="s">
        <v>1108</v>
      </c>
      <c r="B129" s="334">
        <v>2210711</v>
      </c>
      <c r="C129" s="334">
        <v>4</v>
      </c>
      <c r="D129" s="340">
        <v>1000</v>
      </c>
      <c r="E129" s="340">
        <f>D129*C129</f>
        <v>4000</v>
      </c>
      <c r="F129" s="321" t="s">
        <v>1114</v>
      </c>
      <c r="N129" s="629"/>
      <c r="O129" s="614"/>
      <c r="P129" s="614"/>
      <c r="Q129" s="614"/>
    </row>
    <row r="130" spans="1:17" s="628" customFormat="1" ht="38.25" customHeight="1" x14ac:dyDescent="0.25">
      <c r="A130" s="335" t="s">
        <v>1109</v>
      </c>
      <c r="B130" s="334">
        <v>2821010</v>
      </c>
      <c r="C130" s="334">
        <v>2</v>
      </c>
      <c r="D130" s="340">
        <v>10000</v>
      </c>
      <c r="E130" s="340">
        <f>D130*C130</f>
        <v>20000</v>
      </c>
      <c r="F130" s="333" t="s">
        <v>1115</v>
      </c>
      <c r="N130" s="629"/>
      <c r="O130" s="614"/>
      <c r="P130" s="614"/>
      <c r="Q130" s="614"/>
    </row>
    <row r="131" spans="1:17" s="628" customFormat="1" ht="51" customHeight="1" x14ac:dyDescent="0.25">
      <c r="A131" s="333" t="s">
        <v>1110</v>
      </c>
      <c r="B131" s="334">
        <v>2210711</v>
      </c>
      <c r="C131" s="334">
        <v>4</v>
      </c>
      <c r="D131" s="340">
        <v>2000</v>
      </c>
      <c r="E131" s="340">
        <f>D131*C131</f>
        <v>8000</v>
      </c>
      <c r="F131" s="327" t="s">
        <v>1116</v>
      </c>
      <c r="N131" s="629"/>
      <c r="O131" s="614"/>
      <c r="P131" s="614"/>
      <c r="Q131" s="614"/>
    </row>
    <row r="132" spans="1:17" s="628" customFormat="1" ht="38.25" customHeight="1" x14ac:dyDescent="0.25">
      <c r="A132" s="335" t="s">
        <v>1111</v>
      </c>
      <c r="B132" s="334">
        <v>2210711</v>
      </c>
      <c r="C132" s="334">
        <v>4</v>
      </c>
      <c r="D132" s="340">
        <v>600</v>
      </c>
      <c r="E132" s="340">
        <f>D132*C132</f>
        <v>2400</v>
      </c>
      <c r="F132" s="333" t="s">
        <v>1117</v>
      </c>
      <c r="N132" s="629"/>
      <c r="O132" s="614"/>
      <c r="P132" s="614"/>
      <c r="Q132" s="614"/>
    </row>
    <row r="133" spans="1:17" s="628" customFormat="1" ht="34.5" customHeight="1" x14ac:dyDescent="0.25">
      <c r="A133" s="333" t="s">
        <v>1112</v>
      </c>
      <c r="B133" s="334">
        <v>2210710</v>
      </c>
      <c r="C133" s="334">
        <v>4</v>
      </c>
      <c r="D133" s="340">
        <v>3000</v>
      </c>
      <c r="E133" s="340">
        <v>10000</v>
      </c>
      <c r="F133" s="333" t="s">
        <v>1118</v>
      </c>
      <c r="N133" s="629"/>
      <c r="O133" s="614"/>
      <c r="P133" s="614"/>
      <c r="Q133" s="614"/>
    </row>
    <row r="134" spans="1:17" ht="34.5" customHeight="1" x14ac:dyDescent="0.25">
      <c r="A134" s="528" t="s">
        <v>166</v>
      </c>
      <c r="B134" s="529"/>
      <c r="C134" s="529"/>
      <c r="D134" s="326"/>
      <c r="E134" s="326">
        <f>SUM(E5:E133)</f>
        <v>3276490</v>
      </c>
      <c r="F134" s="321"/>
      <c r="N134" s="451"/>
      <c r="O134" s="328"/>
      <c r="P134" s="328"/>
      <c r="Q134" s="328"/>
    </row>
    <row r="135" spans="1:17" ht="18.75" customHeight="1" x14ac:dyDescent="0.25">
      <c r="A135" s="530"/>
      <c r="B135" s="452"/>
      <c r="C135" s="452"/>
      <c r="D135" s="453" t="s">
        <v>1484</v>
      </c>
      <c r="E135" s="454">
        <v>2308890</v>
      </c>
      <c r="F135" s="356"/>
      <c r="N135" s="451"/>
      <c r="O135" s="328"/>
      <c r="P135" s="328"/>
      <c r="Q135" s="328"/>
    </row>
    <row r="136" spans="1:17" ht="18.75" customHeight="1" x14ac:dyDescent="0.25">
      <c r="A136" s="530"/>
      <c r="B136" s="452"/>
      <c r="C136" s="452"/>
      <c r="D136" s="453" t="s">
        <v>1600</v>
      </c>
      <c r="E136" s="340">
        <v>967600</v>
      </c>
      <c r="F136" s="531"/>
      <c r="N136" s="451"/>
      <c r="O136" s="328"/>
      <c r="P136" s="328"/>
      <c r="Q136" s="328"/>
    </row>
    <row r="137" spans="1:17" x14ac:dyDescent="0.25">
      <c r="E137" s="453">
        <f>SUM(E135:E136)</f>
        <v>3276490</v>
      </c>
    </row>
    <row r="138" spans="1:17" x14ac:dyDescent="0.25">
      <c r="F138" s="723"/>
    </row>
    <row r="139" spans="1:17" x14ac:dyDescent="0.25">
      <c r="E139" s="454">
        <f>E137-E134</f>
        <v>0</v>
      </c>
    </row>
  </sheetData>
  <mergeCells count="25">
    <mergeCell ref="A1:F1"/>
    <mergeCell ref="A3:F3"/>
    <mergeCell ref="A4:F4"/>
    <mergeCell ref="A2:F2"/>
    <mergeCell ref="A46:D46"/>
    <mergeCell ref="A43:D43"/>
    <mergeCell ref="A41:D41"/>
    <mergeCell ref="A57:D57"/>
    <mergeCell ref="A66:D66"/>
    <mergeCell ref="A72:D72"/>
    <mergeCell ref="A77:D77"/>
    <mergeCell ref="A84:D84"/>
    <mergeCell ref="A127:D127"/>
    <mergeCell ref="A87:D87"/>
    <mergeCell ref="A79:D79"/>
    <mergeCell ref="A114:D114"/>
    <mergeCell ref="A117:D117"/>
    <mergeCell ref="A119:D119"/>
    <mergeCell ref="A124:D124"/>
    <mergeCell ref="A126:D126"/>
    <mergeCell ref="A85:D85"/>
    <mergeCell ref="A93:D93"/>
    <mergeCell ref="A105:D105"/>
    <mergeCell ref="A106:D106"/>
    <mergeCell ref="A108:D108"/>
  </mergeCells>
  <pageMargins left="0.25" right="0.25" top="0.75" bottom="0.75" header="0.3" footer="0.3"/>
  <pageSetup scale="85" orientation="landscape" r:id="rId1"/>
  <headerFoot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workbookViewId="0">
      <selection activeCell="B1" sqref="B1"/>
    </sheetView>
  </sheetViews>
  <sheetFormatPr defaultRowHeight="15" x14ac:dyDescent="0.25"/>
  <cols>
    <col min="1" max="1" width="4.5703125" customWidth="1"/>
    <col min="2" max="2" width="47.85546875" customWidth="1"/>
    <col min="3" max="3" width="13.5703125" customWidth="1"/>
    <col min="4" max="4" width="18.5703125" customWidth="1"/>
    <col min="5" max="5" width="11.7109375" customWidth="1"/>
  </cols>
  <sheetData>
    <row r="1" spans="1:6" x14ac:dyDescent="0.25">
      <c r="A1" s="90"/>
      <c r="B1" s="91" t="s">
        <v>385</v>
      </c>
      <c r="C1" s="92" t="s">
        <v>383</v>
      </c>
      <c r="D1" s="93">
        <v>2020</v>
      </c>
      <c r="E1" s="93" t="s">
        <v>989</v>
      </c>
      <c r="F1" s="87"/>
    </row>
    <row r="2" spans="1:6" x14ac:dyDescent="0.25">
      <c r="A2" s="94"/>
      <c r="B2" s="95"/>
      <c r="C2" s="96"/>
      <c r="D2" s="97" t="s">
        <v>386</v>
      </c>
      <c r="E2" s="97"/>
      <c r="F2" s="87"/>
    </row>
    <row r="3" spans="1:6" ht="15.75" thickBot="1" x14ac:dyDescent="0.3">
      <c r="A3" s="94"/>
      <c r="B3" s="779" t="s">
        <v>384</v>
      </c>
      <c r="C3" s="780"/>
      <c r="D3" s="781"/>
      <c r="E3" s="98"/>
      <c r="F3" s="87"/>
    </row>
    <row r="4" spans="1:6" ht="52.5" customHeight="1" x14ac:dyDescent="0.25">
      <c r="A4" s="94"/>
      <c r="B4" s="99" t="s">
        <v>387</v>
      </c>
      <c r="C4" s="100"/>
      <c r="D4" s="101">
        <v>5</v>
      </c>
      <c r="E4" s="101"/>
      <c r="F4" s="87"/>
    </row>
    <row r="5" spans="1:6" x14ac:dyDescent="0.25">
      <c r="A5" s="102"/>
      <c r="B5" s="103" t="s">
        <v>388</v>
      </c>
      <c r="C5" s="96"/>
      <c r="D5" s="97"/>
      <c r="E5" s="97"/>
      <c r="F5" s="87"/>
    </row>
    <row r="6" spans="1:6" ht="18" customHeight="1" x14ac:dyDescent="0.25">
      <c r="A6" s="104"/>
      <c r="B6" s="105" t="s">
        <v>389</v>
      </c>
      <c r="C6" s="106"/>
      <c r="D6" s="107"/>
      <c r="E6" s="107"/>
      <c r="F6" s="88"/>
    </row>
    <row r="7" spans="1:6" ht="22.5" customHeight="1" x14ac:dyDescent="0.25">
      <c r="A7" s="108"/>
      <c r="B7" s="109" t="s">
        <v>390</v>
      </c>
      <c r="C7" s="106"/>
      <c r="D7" s="110">
        <v>320000</v>
      </c>
      <c r="E7" s="110"/>
      <c r="F7" s="111"/>
    </row>
    <row r="8" spans="1:6" ht="21" customHeight="1" x14ac:dyDescent="0.25">
      <c r="A8" s="108"/>
      <c r="B8" s="109" t="s">
        <v>391</v>
      </c>
      <c r="C8" s="106"/>
      <c r="D8" s="110">
        <v>175000</v>
      </c>
      <c r="E8" s="110"/>
      <c r="F8" s="111"/>
    </row>
    <row r="9" spans="1:6" ht="23.25" customHeight="1" x14ac:dyDescent="0.25">
      <c r="A9" s="108"/>
      <c r="B9" s="109" t="s">
        <v>392</v>
      </c>
      <c r="C9" s="106"/>
      <c r="D9" s="110">
        <v>56000</v>
      </c>
      <c r="E9" s="110"/>
      <c r="F9" s="111"/>
    </row>
    <row r="10" spans="1:6" ht="18.75" customHeight="1" x14ac:dyDescent="0.25">
      <c r="A10" s="108"/>
      <c r="B10" s="105" t="s">
        <v>393</v>
      </c>
      <c r="C10" s="106"/>
      <c r="D10" s="112"/>
      <c r="E10" s="112"/>
      <c r="F10" s="111"/>
    </row>
    <row r="11" spans="1:6" ht="21" customHeight="1" x14ac:dyDescent="0.25">
      <c r="A11" s="104"/>
      <c r="B11" s="113" t="s">
        <v>394</v>
      </c>
      <c r="C11" s="106"/>
      <c r="D11" s="110">
        <v>0.04</v>
      </c>
      <c r="E11" s="110"/>
      <c r="F11" s="88"/>
    </row>
    <row r="12" spans="1:6" x14ac:dyDescent="0.25">
      <c r="A12" s="94"/>
      <c r="B12" s="109" t="s">
        <v>395</v>
      </c>
      <c r="C12" s="106"/>
      <c r="D12" s="110">
        <v>1.6E-2</v>
      </c>
      <c r="E12" s="110"/>
      <c r="F12" s="87"/>
    </row>
    <row r="13" spans="1:6" ht="13.5" customHeight="1" x14ac:dyDescent="0.25">
      <c r="A13" s="94"/>
      <c r="B13" s="114" t="s">
        <v>396</v>
      </c>
      <c r="C13" s="115"/>
      <c r="D13" s="110"/>
      <c r="E13" s="110"/>
      <c r="F13" s="87"/>
    </row>
    <row r="14" spans="1:6" ht="36" customHeight="1" x14ac:dyDescent="0.25">
      <c r="A14" s="94"/>
      <c r="B14" s="116" t="s">
        <v>991</v>
      </c>
      <c r="C14" s="115"/>
      <c r="D14" s="117" t="s">
        <v>992</v>
      </c>
      <c r="E14" s="117"/>
      <c r="F14" s="87"/>
    </row>
    <row r="15" spans="1:6" ht="30" x14ac:dyDescent="0.25">
      <c r="A15" s="94"/>
      <c r="B15" s="114" t="s">
        <v>397</v>
      </c>
      <c r="C15" s="115"/>
      <c r="D15" s="117" t="s">
        <v>398</v>
      </c>
      <c r="E15" s="117"/>
      <c r="F15" s="87"/>
    </row>
    <row r="16" spans="1:6" ht="30" x14ac:dyDescent="0.25">
      <c r="A16" s="94"/>
      <c r="B16" s="116" t="s">
        <v>399</v>
      </c>
      <c r="C16" s="115"/>
      <c r="D16" s="117" t="s">
        <v>400</v>
      </c>
      <c r="E16" s="117"/>
      <c r="F16" s="87"/>
    </row>
    <row r="17" spans="1:6" ht="24.75" customHeight="1" x14ac:dyDescent="0.25">
      <c r="A17" s="94"/>
      <c r="B17" s="116" t="s">
        <v>401</v>
      </c>
      <c r="C17" s="115"/>
      <c r="D17" s="121" t="s">
        <v>990</v>
      </c>
      <c r="E17" s="121"/>
      <c r="F17" s="87"/>
    </row>
    <row r="18" spans="1:6" x14ac:dyDescent="0.25">
      <c r="A18" s="124"/>
      <c r="B18" s="116" t="s">
        <v>402</v>
      </c>
      <c r="C18" s="122"/>
      <c r="D18" s="123">
        <v>200</v>
      </c>
      <c r="E18" s="123"/>
      <c r="F18" s="89"/>
    </row>
    <row r="19" spans="1:6" x14ac:dyDescent="0.25">
      <c r="A19" s="94"/>
      <c r="B19" s="125" t="s">
        <v>403</v>
      </c>
      <c r="C19" s="126"/>
      <c r="D19" s="127"/>
      <c r="E19" s="127"/>
      <c r="F19" s="87"/>
    </row>
    <row r="20" spans="1:6" ht="18.75" customHeight="1" thickBot="1" x14ac:dyDescent="0.3">
      <c r="A20" s="128"/>
      <c r="B20" s="129" t="s">
        <v>404</v>
      </c>
      <c r="C20" s="130"/>
      <c r="D20" s="131" t="s">
        <v>405</v>
      </c>
      <c r="E20" s="131"/>
      <c r="F20" s="87"/>
    </row>
    <row r="21" spans="1:6" x14ac:dyDescent="0.25">
      <c r="A21" s="94"/>
      <c r="B21" s="116" t="s">
        <v>993</v>
      </c>
      <c r="C21" s="115"/>
      <c r="D21" s="123">
        <v>350300</v>
      </c>
      <c r="E21" s="123"/>
      <c r="F21" s="87"/>
    </row>
    <row r="22" spans="1:6" ht="28.5" x14ac:dyDescent="0.25">
      <c r="A22" s="94"/>
      <c r="B22" s="133" t="s">
        <v>406</v>
      </c>
      <c r="C22" s="115"/>
      <c r="D22" s="134"/>
      <c r="E22" s="134"/>
      <c r="F22" s="87"/>
    </row>
    <row r="23" spans="1:6" x14ac:dyDescent="0.25">
      <c r="A23" s="94"/>
      <c r="B23" s="135" t="s">
        <v>407</v>
      </c>
      <c r="C23" s="115"/>
      <c r="D23" s="136"/>
      <c r="E23" s="136"/>
      <c r="F23" s="87"/>
    </row>
    <row r="24" spans="1:6" ht="30" x14ac:dyDescent="0.25">
      <c r="A24" s="94"/>
      <c r="B24" s="137" t="s">
        <v>408</v>
      </c>
      <c r="C24" s="115"/>
      <c r="D24" s="138" t="s">
        <v>409</v>
      </c>
      <c r="E24" s="138"/>
      <c r="F24" s="87"/>
    </row>
    <row r="25" spans="1:6" x14ac:dyDescent="0.25">
      <c r="A25" s="94"/>
      <c r="B25" s="118"/>
      <c r="C25" s="115"/>
      <c r="D25" s="134" t="s">
        <v>410</v>
      </c>
      <c r="E25" s="134"/>
      <c r="F25" s="87"/>
    </row>
    <row r="26" spans="1:6" ht="27.75" customHeight="1" x14ac:dyDescent="0.25">
      <c r="A26" s="94"/>
      <c r="B26" s="118" t="s">
        <v>411</v>
      </c>
      <c r="C26" s="115"/>
      <c r="D26" s="138" t="s">
        <v>412</v>
      </c>
      <c r="E26" s="138"/>
      <c r="F26" s="87"/>
    </row>
    <row r="27" spans="1:6" ht="33" x14ac:dyDescent="0.25">
      <c r="A27" s="94"/>
      <c r="B27" s="116" t="s">
        <v>413</v>
      </c>
      <c r="C27" s="115"/>
      <c r="D27" s="117" t="s">
        <v>414</v>
      </c>
      <c r="E27" s="117"/>
      <c r="F27" s="87"/>
    </row>
    <row r="28" spans="1:6" x14ac:dyDescent="0.25">
      <c r="A28" s="94"/>
      <c r="B28" s="135" t="s">
        <v>415</v>
      </c>
      <c r="C28" s="115"/>
      <c r="D28" s="134"/>
      <c r="E28" s="134"/>
      <c r="F28" s="87"/>
    </row>
    <row r="29" spans="1:6" ht="21" customHeight="1" x14ac:dyDescent="0.25">
      <c r="A29" s="94"/>
      <c r="B29" s="139" t="s">
        <v>416</v>
      </c>
      <c r="C29" s="115"/>
      <c r="D29" s="117" t="s">
        <v>417</v>
      </c>
      <c r="E29" s="117"/>
      <c r="F29" s="87"/>
    </row>
    <row r="30" spans="1:6" ht="30" customHeight="1" x14ac:dyDescent="0.25">
      <c r="A30" s="94"/>
      <c r="B30" s="116" t="s">
        <v>416</v>
      </c>
      <c r="C30" s="122"/>
      <c r="D30" s="117" t="s">
        <v>418</v>
      </c>
      <c r="E30" s="117"/>
      <c r="F30" s="87"/>
    </row>
    <row r="31" spans="1:6" ht="22.5" customHeight="1" thickBot="1" x14ac:dyDescent="0.3">
      <c r="A31" s="94"/>
      <c r="B31" s="139" t="s">
        <v>419</v>
      </c>
      <c r="C31" s="115"/>
      <c r="D31" s="117" t="s">
        <v>420</v>
      </c>
      <c r="E31" s="117"/>
      <c r="F31" s="87"/>
    </row>
    <row r="32" spans="1:6" x14ac:dyDescent="0.25">
      <c r="A32" s="94"/>
      <c r="B32" s="91" t="s">
        <v>385</v>
      </c>
      <c r="C32" s="92" t="s">
        <v>383</v>
      </c>
      <c r="D32" s="93">
        <v>2020</v>
      </c>
      <c r="E32" s="93" t="s">
        <v>989</v>
      </c>
      <c r="F32" s="87"/>
    </row>
    <row r="33" spans="1:6" x14ac:dyDescent="0.25">
      <c r="A33" s="94"/>
      <c r="B33" s="95"/>
      <c r="C33" s="96"/>
      <c r="D33" s="97" t="s">
        <v>386</v>
      </c>
      <c r="E33" s="97"/>
      <c r="F33" s="87"/>
    </row>
    <row r="34" spans="1:6" ht="25.5" customHeight="1" x14ac:dyDescent="0.25">
      <c r="A34" s="94"/>
      <c r="B34" s="116" t="s">
        <v>421</v>
      </c>
      <c r="C34" s="122"/>
      <c r="D34" s="117" t="s">
        <v>422</v>
      </c>
      <c r="E34" s="117"/>
      <c r="F34" s="87"/>
    </row>
    <row r="35" spans="1:6" ht="28.5" x14ac:dyDescent="0.25">
      <c r="A35" s="94"/>
      <c r="B35" s="114" t="s">
        <v>423</v>
      </c>
      <c r="C35" s="115"/>
      <c r="D35" s="117"/>
      <c r="E35" s="117"/>
      <c r="F35" s="87"/>
    </row>
    <row r="36" spans="1:6" ht="34.5" customHeight="1" x14ac:dyDescent="0.25">
      <c r="A36" s="94"/>
      <c r="B36" s="116" t="s">
        <v>424</v>
      </c>
      <c r="C36" s="122"/>
      <c r="D36" s="140" t="s">
        <v>425</v>
      </c>
      <c r="E36" s="140"/>
      <c r="F36" s="87"/>
    </row>
    <row r="37" spans="1:6" ht="33.75" customHeight="1" x14ac:dyDescent="0.25">
      <c r="A37" s="94"/>
      <c r="B37" s="116" t="s">
        <v>426</v>
      </c>
      <c r="C37" s="122"/>
      <c r="D37" s="140" t="s">
        <v>427</v>
      </c>
      <c r="E37" s="140"/>
      <c r="F37" s="87"/>
    </row>
    <row r="38" spans="1:6" ht="30.75" customHeight="1" x14ac:dyDescent="0.25">
      <c r="A38" s="94"/>
      <c r="B38" s="116" t="s">
        <v>428</v>
      </c>
      <c r="C38" s="115"/>
      <c r="D38" s="140" t="s">
        <v>429</v>
      </c>
      <c r="E38" s="140"/>
      <c r="F38" s="87"/>
    </row>
    <row r="39" spans="1:6" ht="37.5" customHeight="1" x14ac:dyDescent="0.25">
      <c r="A39" s="94"/>
      <c r="B39" s="116" t="s">
        <v>430</v>
      </c>
      <c r="C39" s="115"/>
      <c r="D39" s="140" t="s">
        <v>431</v>
      </c>
      <c r="E39" s="140"/>
      <c r="F39" s="87"/>
    </row>
    <row r="40" spans="1:6" ht="28.5" x14ac:dyDescent="0.25">
      <c r="A40" s="94"/>
      <c r="B40" s="114" t="s">
        <v>432</v>
      </c>
      <c r="C40" s="115"/>
      <c r="D40" s="117"/>
      <c r="E40" s="117"/>
      <c r="F40" s="87"/>
    </row>
    <row r="41" spans="1:6" ht="32.25" customHeight="1" x14ac:dyDescent="0.25">
      <c r="A41" s="94"/>
      <c r="B41" s="116" t="s">
        <v>424</v>
      </c>
      <c r="C41" s="122"/>
      <c r="D41" s="140" t="s">
        <v>433</v>
      </c>
      <c r="E41" s="140"/>
      <c r="F41" s="87"/>
    </row>
    <row r="42" spans="1:6" ht="28.5" customHeight="1" x14ac:dyDescent="0.25">
      <c r="A42" s="94"/>
      <c r="B42" s="116" t="s">
        <v>426</v>
      </c>
      <c r="C42" s="115"/>
      <c r="D42" s="140" t="s">
        <v>434</v>
      </c>
      <c r="E42" s="140"/>
      <c r="F42" s="87"/>
    </row>
    <row r="43" spans="1:6" ht="39" customHeight="1" x14ac:dyDescent="0.25">
      <c r="A43" s="94"/>
      <c r="B43" s="116" t="s">
        <v>428</v>
      </c>
      <c r="C43" s="122"/>
      <c r="D43" s="140" t="s">
        <v>431</v>
      </c>
      <c r="E43" s="140"/>
      <c r="F43" s="87"/>
    </row>
    <row r="44" spans="1:6" ht="36.75" customHeight="1" thickBot="1" x14ac:dyDescent="0.3">
      <c r="A44" s="128"/>
      <c r="B44" s="129" t="s">
        <v>430</v>
      </c>
      <c r="C44" s="130"/>
      <c r="D44" s="141" t="s">
        <v>435</v>
      </c>
      <c r="E44" s="141"/>
      <c r="F44" s="87"/>
    </row>
    <row r="45" spans="1:6" x14ac:dyDescent="0.25">
      <c r="A45" s="94"/>
      <c r="B45" s="782" t="s">
        <v>436</v>
      </c>
      <c r="C45" s="783"/>
      <c r="D45" s="784"/>
      <c r="E45" s="142"/>
      <c r="F45" s="87"/>
    </row>
    <row r="46" spans="1:6" ht="24.75" customHeight="1" thickBot="1" x14ac:dyDescent="0.3">
      <c r="A46" s="128"/>
      <c r="B46" s="129" t="s">
        <v>437</v>
      </c>
      <c r="C46" s="143"/>
      <c r="D46" s="144">
        <v>20</v>
      </c>
      <c r="E46" s="144"/>
      <c r="F46" s="87"/>
    </row>
    <row r="47" spans="1:6" ht="15.75" x14ac:dyDescent="0.25">
      <c r="A47" s="145"/>
      <c r="B47" s="146" t="s">
        <v>438</v>
      </c>
      <c r="C47" s="147"/>
      <c r="D47" s="148">
        <v>30</v>
      </c>
      <c r="E47" s="148"/>
      <c r="F47" s="87"/>
    </row>
    <row r="48" spans="1:6" ht="15.75" x14ac:dyDescent="0.25">
      <c r="A48" s="94"/>
      <c r="B48" s="149" t="s">
        <v>439</v>
      </c>
      <c r="C48" s="122"/>
      <c r="D48" s="123"/>
      <c r="E48" s="123"/>
      <c r="F48" s="87"/>
    </row>
    <row r="49" spans="1:6" ht="15.75" x14ac:dyDescent="0.25">
      <c r="A49" s="94"/>
      <c r="B49" s="150" t="s">
        <v>440</v>
      </c>
      <c r="C49" s="151"/>
      <c r="D49" s="152">
        <v>30</v>
      </c>
      <c r="E49" s="152"/>
      <c r="F49" s="87"/>
    </row>
    <row r="50" spans="1:6" ht="15.75" x14ac:dyDescent="0.25">
      <c r="A50" s="94"/>
      <c r="B50" s="150" t="s">
        <v>441</v>
      </c>
      <c r="C50" s="151"/>
      <c r="D50" s="152">
        <v>40</v>
      </c>
      <c r="E50" s="152"/>
      <c r="F50" s="87"/>
    </row>
    <row r="51" spans="1:6" ht="15.75" x14ac:dyDescent="0.25">
      <c r="A51" s="94"/>
      <c r="B51" s="150" t="s">
        <v>442</v>
      </c>
      <c r="C51" s="151"/>
      <c r="D51" s="152">
        <v>40</v>
      </c>
      <c r="E51" s="152"/>
      <c r="F51" s="87"/>
    </row>
    <row r="52" spans="1:6" ht="15.75" x14ac:dyDescent="0.25">
      <c r="A52" s="94"/>
      <c r="B52" s="150" t="s">
        <v>443</v>
      </c>
      <c r="C52" s="151"/>
      <c r="D52" s="152">
        <v>60</v>
      </c>
      <c r="E52" s="152"/>
      <c r="F52" s="87"/>
    </row>
    <row r="53" spans="1:6" ht="15.75" x14ac:dyDescent="0.25">
      <c r="A53" s="94"/>
      <c r="B53" s="150" t="s">
        <v>444</v>
      </c>
      <c r="C53" s="151"/>
      <c r="D53" s="152">
        <v>60</v>
      </c>
      <c r="E53" s="152"/>
      <c r="F53" s="87"/>
    </row>
    <row r="54" spans="1:6" ht="15.75" x14ac:dyDescent="0.25">
      <c r="A54" s="94"/>
      <c r="B54" s="150" t="s">
        <v>445</v>
      </c>
      <c r="C54" s="151"/>
      <c r="D54" s="152">
        <v>70</v>
      </c>
      <c r="E54" s="152"/>
      <c r="F54" s="87"/>
    </row>
    <row r="55" spans="1:6" ht="15.75" x14ac:dyDescent="0.25">
      <c r="A55" s="94"/>
      <c r="B55" s="150" t="s">
        <v>446</v>
      </c>
      <c r="C55" s="151"/>
      <c r="D55" s="152">
        <v>70</v>
      </c>
      <c r="E55" s="152"/>
      <c r="F55" s="87"/>
    </row>
    <row r="56" spans="1:6" ht="15.75" x14ac:dyDescent="0.25">
      <c r="A56" s="94"/>
      <c r="B56" s="150" t="s">
        <v>447</v>
      </c>
      <c r="C56" s="151"/>
      <c r="D56" s="152">
        <v>100</v>
      </c>
      <c r="E56" s="152"/>
      <c r="F56" s="87"/>
    </row>
    <row r="57" spans="1:6" x14ac:dyDescent="0.25">
      <c r="A57" s="94"/>
      <c r="B57" s="153" t="s">
        <v>448</v>
      </c>
      <c r="C57" s="154"/>
      <c r="D57" s="127"/>
      <c r="E57" s="127"/>
      <c r="F57" s="87"/>
    </row>
    <row r="58" spans="1:6" x14ac:dyDescent="0.25">
      <c r="A58" s="94"/>
      <c r="B58" s="116" t="s">
        <v>449</v>
      </c>
      <c r="C58" s="122"/>
      <c r="D58" s="123">
        <v>70</v>
      </c>
      <c r="E58" s="123"/>
      <c r="F58" s="87"/>
    </row>
    <row r="59" spans="1:6" x14ac:dyDescent="0.25">
      <c r="A59" s="94"/>
      <c r="B59" s="116" t="s">
        <v>450</v>
      </c>
      <c r="C59" s="115"/>
      <c r="D59" s="123">
        <v>40</v>
      </c>
      <c r="E59" s="123"/>
      <c r="F59" s="87"/>
    </row>
    <row r="60" spans="1:6" x14ac:dyDescent="0.25">
      <c r="A60" s="94"/>
      <c r="B60" s="116" t="s">
        <v>451</v>
      </c>
      <c r="C60" s="115"/>
      <c r="D60" s="123">
        <v>50</v>
      </c>
      <c r="E60" s="123"/>
      <c r="F60" s="87"/>
    </row>
    <row r="61" spans="1:6" x14ac:dyDescent="0.25">
      <c r="A61" s="94"/>
      <c r="B61" s="116" t="s">
        <v>452</v>
      </c>
      <c r="C61" s="115"/>
      <c r="D61" s="123">
        <v>30</v>
      </c>
      <c r="E61" s="123"/>
      <c r="F61" s="87"/>
    </row>
    <row r="62" spans="1:6" x14ac:dyDescent="0.25">
      <c r="A62" s="94"/>
      <c r="B62" s="116" t="s">
        <v>453</v>
      </c>
      <c r="C62" s="122"/>
      <c r="D62" s="127"/>
      <c r="E62" s="127"/>
      <c r="F62" s="87"/>
    </row>
    <row r="63" spans="1:6" x14ac:dyDescent="0.25">
      <c r="A63" s="94"/>
      <c r="B63" s="116" t="s">
        <v>454</v>
      </c>
      <c r="C63" s="122"/>
      <c r="D63" s="123">
        <v>80</v>
      </c>
      <c r="E63" s="123"/>
      <c r="F63" s="87"/>
    </row>
    <row r="64" spans="1:6" ht="15.75" thickBot="1" x14ac:dyDescent="0.3">
      <c r="A64" s="94"/>
      <c r="B64" s="116" t="s">
        <v>455</v>
      </c>
      <c r="C64" s="122"/>
      <c r="D64" s="123">
        <v>20</v>
      </c>
      <c r="E64" s="123"/>
      <c r="F64" s="87"/>
    </row>
    <row r="65" spans="1:6" x14ac:dyDescent="0.25">
      <c r="A65" s="94"/>
      <c r="B65" s="91" t="s">
        <v>385</v>
      </c>
      <c r="C65" s="92" t="s">
        <v>383</v>
      </c>
      <c r="D65" s="93">
        <v>2020</v>
      </c>
      <c r="E65" s="93" t="s">
        <v>989</v>
      </c>
      <c r="F65" s="87"/>
    </row>
    <row r="66" spans="1:6" x14ac:dyDescent="0.25">
      <c r="A66" s="94"/>
      <c r="B66" s="95"/>
      <c r="C66" s="96"/>
      <c r="D66" s="97" t="s">
        <v>386</v>
      </c>
      <c r="E66" s="97"/>
      <c r="F66" s="87"/>
    </row>
    <row r="67" spans="1:6" ht="15.75" x14ac:dyDescent="0.25">
      <c r="A67" s="94"/>
      <c r="B67" s="150" t="s">
        <v>456</v>
      </c>
      <c r="C67" s="122"/>
      <c r="D67" s="155">
        <v>15</v>
      </c>
      <c r="E67" s="155"/>
      <c r="F67" s="87"/>
    </row>
    <row r="68" spans="1:6" ht="15.75" x14ac:dyDescent="0.25">
      <c r="A68" s="94"/>
      <c r="B68" s="150" t="s">
        <v>457</v>
      </c>
      <c r="C68" s="122"/>
      <c r="D68" s="155">
        <v>20</v>
      </c>
      <c r="E68" s="155"/>
      <c r="F68" s="87"/>
    </row>
    <row r="69" spans="1:6" ht="15.75" x14ac:dyDescent="0.25">
      <c r="A69" s="94"/>
      <c r="B69" s="150" t="s">
        <v>458</v>
      </c>
      <c r="C69" s="122"/>
      <c r="D69" s="155">
        <v>20</v>
      </c>
      <c r="E69" s="155"/>
      <c r="F69" s="87"/>
    </row>
    <row r="70" spans="1:6" ht="15.75" x14ac:dyDescent="0.25">
      <c r="A70" s="94"/>
      <c r="B70" s="150" t="s">
        <v>459</v>
      </c>
      <c r="C70" s="122"/>
      <c r="D70" s="155">
        <v>40</v>
      </c>
      <c r="E70" s="155"/>
      <c r="F70" s="87"/>
    </row>
    <row r="71" spans="1:6" ht="15.75" x14ac:dyDescent="0.25">
      <c r="A71" s="94"/>
      <c r="B71" s="149" t="s">
        <v>460</v>
      </c>
      <c r="C71" s="122"/>
      <c r="D71" s="155"/>
      <c r="E71" s="155"/>
      <c r="F71" s="87"/>
    </row>
    <row r="72" spans="1:6" ht="15.75" x14ac:dyDescent="0.25">
      <c r="A72" s="94"/>
      <c r="B72" s="150" t="s">
        <v>440</v>
      </c>
      <c r="C72" s="122"/>
      <c r="D72" s="156">
        <v>100</v>
      </c>
      <c r="E72" s="156"/>
      <c r="F72" s="87"/>
    </row>
    <row r="73" spans="1:6" ht="15.75" x14ac:dyDescent="0.25">
      <c r="A73" s="94"/>
      <c r="B73" s="150" t="s">
        <v>461</v>
      </c>
      <c r="C73" s="122"/>
      <c r="D73" s="156">
        <v>150</v>
      </c>
      <c r="E73" s="156"/>
      <c r="F73" s="87"/>
    </row>
    <row r="74" spans="1:6" x14ac:dyDescent="0.25">
      <c r="A74" s="94"/>
      <c r="B74" s="133" t="s">
        <v>462</v>
      </c>
      <c r="C74" s="157"/>
      <c r="D74" s="136"/>
      <c r="E74" s="136"/>
      <c r="F74" s="87"/>
    </row>
    <row r="75" spans="1:6" ht="30" x14ac:dyDescent="0.25">
      <c r="A75" s="94"/>
      <c r="B75" s="137" t="s">
        <v>463</v>
      </c>
      <c r="C75" s="115"/>
      <c r="D75" s="158" t="s">
        <v>464</v>
      </c>
      <c r="E75" s="158"/>
      <c r="F75" s="87"/>
    </row>
    <row r="76" spans="1:6" ht="30" x14ac:dyDescent="0.25">
      <c r="A76" s="94"/>
      <c r="B76" s="137" t="s">
        <v>465</v>
      </c>
      <c r="C76" s="159"/>
      <c r="D76" s="158" t="s">
        <v>466</v>
      </c>
      <c r="E76" s="158"/>
      <c r="F76" s="87"/>
    </row>
    <row r="77" spans="1:6" ht="30" x14ac:dyDescent="0.25">
      <c r="A77" s="94"/>
      <c r="B77" s="137" t="s">
        <v>467</v>
      </c>
      <c r="C77" s="159"/>
      <c r="D77" s="158" t="s">
        <v>468</v>
      </c>
      <c r="E77" s="158"/>
      <c r="F77" s="87"/>
    </row>
    <row r="78" spans="1:6" x14ac:dyDescent="0.25">
      <c r="A78" s="94"/>
      <c r="B78" s="133" t="s">
        <v>469</v>
      </c>
      <c r="C78" s="157"/>
      <c r="D78" s="160"/>
      <c r="E78" s="160"/>
      <c r="F78" s="87"/>
    </row>
    <row r="79" spans="1:6" ht="30" x14ac:dyDescent="0.25">
      <c r="A79" s="94"/>
      <c r="B79" s="137" t="s">
        <v>470</v>
      </c>
      <c r="C79" s="157"/>
      <c r="D79" s="158" t="s">
        <v>471</v>
      </c>
      <c r="E79" s="158"/>
      <c r="F79" s="87"/>
    </row>
    <row r="80" spans="1:6" ht="30" x14ac:dyDescent="0.25">
      <c r="A80" s="94"/>
      <c r="B80" s="137" t="s">
        <v>472</v>
      </c>
      <c r="C80" s="159"/>
      <c r="D80" s="158" t="s">
        <v>473</v>
      </c>
      <c r="E80" s="158"/>
      <c r="F80" s="87"/>
    </row>
    <row r="81" spans="1:6" ht="30.75" thickBot="1" x14ac:dyDescent="0.3">
      <c r="A81" s="128"/>
      <c r="B81" s="161" t="s">
        <v>474</v>
      </c>
      <c r="C81" s="162"/>
      <c r="D81" s="163" t="s">
        <v>475</v>
      </c>
      <c r="E81" s="163"/>
      <c r="F81" s="87"/>
    </row>
    <row r="82" spans="1:6" ht="15.75" thickBot="1" x14ac:dyDescent="0.3">
      <c r="A82" s="132"/>
      <c r="B82" s="164"/>
      <c r="C82" s="164"/>
      <c r="D82" s="165"/>
      <c r="E82" s="165"/>
      <c r="F82" s="87"/>
    </row>
    <row r="83" spans="1:6" x14ac:dyDescent="0.25">
      <c r="A83" s="166"/>
      <c r="B83" s="91" t="s">
        <v>385</v>
      </c>
      <c r="C83" s="92"/>
      <c r="D83" s="93">
        <v>2019</v>
      </c>
      <c r="E83" s="93"/>
      <c r="F83" s="87"/>
    </row>
    <row r="84" spans="1:6" x14ac:dyDescent="0.25">
      <c r="A84" s="166"/>
      <c r="B84" s="114" t="s">
        <v>476</v>
      </c>
      <c r="C84" s="167"/>
      <c r="D84" s="168"/>
      <c r="E84" s="168"/>
      <c r="F84" s="87"/>
    </row>
    <row r="85" spans="1:6" x14ac:dyDescent="0.25">
      <c r="A85" s="94"/>
      <c r="B85" s="114" t="s">
        <v>477</v>
      </c>
      <c r="C85" s="122"/>
      <c r="D85" s="168"/>
      <c r="E85" s="168"/>
      <c r="F85" s="87"/>
    </row>
    <row r="86" spans="1:6" x14ac:dyDescent="0.25">
      <c r="A86" s="94"/>
      <c r="B86" s="116" t="s">
        <v>478</v>
      </c>
      <c r="C86" s="122"/>
      <c r="D86" s="123">
        <v>900</v>
      </c>
      <c r="E86" s="123"/>
      <c r="F86" s="87"/>
    </row>
    <row r="87" spans="1:6" x14ac:dyDescent="0.25">
      <c r="A87" s="94"/>
      <c r="B87" s="116" t="s">
        <v>479</v>
      </c>
      <c r="C87" s="115"/>
      <c r="D87" s="123">
        <v>1200</v>
      </c>
      <c r="E87" s="123"/>
      <c r="F87" s="87"/>
    </row>
    <row r="88" spans="1:6" x14ac:dyDescent="0.25">
      <c r="A88" s="94"/>
      <c r="B88" s="116" t="s">
        <v>480</v>
      </c>
      <c r="C88" s="115"/>
      <c r="D88" s="123">
        <v>1800</v>
      </c>
      <c r="E88" s="123"/>
      <c r="F88" s="87"/>
    </row>
    <row r="89" spans="1:6" x14ac:dyDescent="0.25">
      <c r="A89" s="124"/>
      <c r="B89" s="116" t="s">
        <v>481</v>
      </c>
      <c r="C89" s="115"/>
      <c r="D89" s="123">
        <v>1200</v>
      </c>
      <c r="E89" s="123"/>
      <c r="F89" s="89"/>
    </row>
    <row r="90" spans="1:6" x14ac:dyDescent="0.25">
      <c r="A90" s="124"/>
      <c r="B90" s="116" t="s">
        <v>482</v>
      </c>
      <c r="C90" s="115"/>
      <c r="D90" s="123">
        <v>1500</v>
      </c>
      <c r="E90" s="123"/>
      <c r="F90" s="89"/>
    </row>
    <row r="91" spans="1:6" x14ac:dyDescent="0.25">
      <c r="A91" s="124"/>
      <c r="B91" s="116" t="s">
        <v>483</v>
      </c>
      <c r="C91" s="115"/>
      <c r="D91" s="123">
        <v>2300</v>
      </c>
      <c r="E91" s="123"/>
      <c r="F91" s="89"/>
    </row>
    <row r="92" spans="1:6" x14ac:dyDescent="0.25">
      <c r="A92" s="124"/>
      <c r="B92" s="116" t="s">
        <v>484</v>
      </c>
      <c r="C92" s="115"/>
      <c r="D92" s="123">
        <v>2500</v>
      </c>
      <c r="E92" s="123"/>
      <c r="F92" s="89"/>
    </row>
    <row r="93" spans="1:6" x14ac:dyDescent="0.25">
      <c r="A93" s="124"/>
      <c r="B93" s="116" t="s">
        <v>485</v>
      </c>
      <c r="C93" s="115"/>
      <c r="D93" s="123">
        <v>3000</v>
      </c>
      <c r="E93" s="123"/>
      <c r="F93" s="89"/>
    </row>
    <row r="94" spans="1:6" x14ac:dyDescent="0.25">
      <c r="A94" s="94"/>
      <c r="B94" s="116"/>
      <c r="C94" s="115"/>
      <c r="D94" s="123"/>
      <c r="E94" s="123"/>
      <c r="F94" s="87"/>
    </row>
    <row r="95" spans="1:6" x14ac:dyDescent="0.25">
      <c r="A95" s="104"/>
      <c r="B95" s="105" t="s">
        <v>486</v>
      </c>
      <c r="C95" s="169"/>
      <c r="D95" s="170"/>
      <c r="E95" s="170"/>
      <c r="F95" s="88"/>
    </row>
    <row r="96" spans="1:6" x14ac:dyDescent="0.25">
      <c r="A96" s="104"/>
      <c r="B96" s="109" t="s">
        <v>487</v>
      </c>
      <c r="C96" s="171"/>
      <c r="D96" s="170">
        <v>1200</v>
      </c>
      <c r="E96" s="170"/>
      <c r="F96" s="88"/>
    </row>
    <row r="97" spans="1:6" x14ac:dyDescent="0.25">
      <c r="A97" s="104"/>
      <c r="B97" s="109" t="s">
        <v>488</v>
      </c>
      <c r="C97" s="171"/>
      <c r="D97" s="170">
        <v>800</v>
      </c>
      <c r="E97" s="170"/>
      <c r="F97" s="88"/>
    </row>
    <row r="98" spans="1:6" x14ac:dyDescent="0.25">
      <c r="A98" s="104"/>
      <c r="B98" s="109"/>
      <c r="C98" s="171"/>
      <c r="D98" s="170"/>
      <c r="E98" s="170"/>
      <c r="F98" s="88"/>
    </row>
    <row r="99" spans="1:6" ht="15.75" x14ac:dyDescent="0.25">
      <c r="A99" s="104"/>
      <c r="B99" s="149" t="s">
        <v>489</v>
      </c>
      <c r="C99" s="171"/>
      <c r="D99" s="170"/>
      <c r="E99" s="170"/>
      <c r="F99" s="88"/>
    </row>
    <row r="100" spans="1:6" ht="15.75" x14ac:dyDescent="0.25">
      <c r="A100" s="104"/>
      <c r="B100" s="150" t="s">
        <v>490</v>
      </c>
      <c r="C100" s="171"/>
      <c r="D100" s="155">
        <v>900</v>
      </c>
      <c r="E100" s="155"/>
      <c r="F100" s="88"/>
    </row>
    <row r="101" spans="1:6" ht="15.75" x14ac:dyDescent="0.25">
      <c r="A101" s="104"/>
      <c r="B101" s="150" t="s">
        <v>491</v>
      </c>
      <c r="C101" s="171"/>
      <c r="D101" s="155">
        <v>1300</v>
      </c>
      <c r="E101" s="155"/>
      <c r="F101" s="88"/>
    </row>
    <row r="102" spans="1:6" ht="15.75" x14ac:dyDescent="0.25">
      <c r="A102" s="104"/>
      <c r="B102" s="150" t="s">
        <v>492</v>
      </c>
      <c r="C102" s="171"/>
      <c r="D102" s="155">
        <v>1500</v>
      </c>
      <c r="E102" s="155"/>
      <c r="F102" s="88"/>
    </row>
    <row r="103" spans="1:6" ht="16.5" thickBot="1" x14ac:dyDescent="0.3">
      <c r="A103" s="104"/>
      <c r="B103" s="146"/>
      <c r="C103" s="284"/>
      <c r="D103" s="285"/>
      <c r="E103" s="285"/>
      <c r="F103" s="88"/>
    </row>
    <row r="104" spans="1:6" x14ac:dyDescent="0.25">
      <c r="A104" s="94"/>
      <c r="B104" s="91" t="s">
        <v>385</v>
      </c>
      <c r="C104" s="92" t="s">
        <v>383</v>
      </c>
      <c r="D104" s="93">
        <v>2020</v>
      </c>
      <c r="E104" s="93" t="s">
        <v>989</v>
      </c>
      <c r="F104" s="88"/>
    </row>
    <row r="105" spans="1:6" x14ac:dyDescent="0.25">
      <c r="A105" s="94"/>
      <c r="B105" s="95"/>
      <c r="C105" s="96"/>
      <c r="D105" s="97" t="s">
        <v>386</v>
      </c>
      <c r="E105" s="97"/>
      <c r="F105" s="88"/>
    </row>
    <row r="106" spans="1:6" x14ac:dyDescent="0.25">
      <c r="A106" s="104"/>
      <c r="B106" s="105" t="s">
        <v>493</v>
      </c>
      <c r="C106" s="106"/>
      <c r="D106" s="172"/>
      <c r="E106" s="172"/>
      <c r="F106" s="88"/>
    </row>
    <row r="107" spans="1:6" x14ac:dyDescent="0.25">
      <c r="A107" s="104"/>
      <c r="B107" s="109" t="s">
        <v>494</v>
      </c>
      <c r="C107" s="173"/>
      <c r="D107" s="172">
        <v>1500</v>
      </c>
      <c r="E107" s="172"/>
      <c r="F107" s="88"/>
    </row>
    <row r="108" spans="1:6" x14ac:dyDescent="0.25">
      <c r="A108" s="104"/>
      <c r="B108" s="109" t="s">
        <v>495</v>
      </c>
      <c r="C108" s="173"/>
      <c r="D108" s="172">
        <v>2000</v>
      </c>
      <c r="E108" s="172"/>
      <c r="F108" s="88"/>
    </row>
    <row r="109" spans="1:6" x14ac:dyDescent="0.25">
      <c r="A109" s="104"/>
      <c r="B109" s="109" t="s">
        <v>496</v>
      </c>
      <c r="C109" s="173"/>
      <c r="D109" s="172">
        <v>2500</v>
      </c>
      <c r="E109" s="172"/>
      <c r="F109" s="88"/>
    </row>
    <row r="110" spans="1:6" ht="15.75" x14ac:dyDescent="0.25">
      <c r="A110" s="104"/>
      <c r="B110" s="150" t="s">
        <v>497</v>
      </c>
      <c r="C110" s="173"/>
      <c r="D110" s="152">
        <v>2000</v>
      </c>
      <c r="E110" s="152"/>
      <c r="F110" s="88"/>
    </row>
    <row r="111" spans="1:6" ht="15.75" x14ac:dyDescent="0.25">
      <c r="A111" s="104"/>
      <c r="B111" s="150" t="s">
        <v>498</v>
      </c>
      <c r="C111" s="173"/>
      <c r="D111" s="152">
        <v>3500</v>
      </c>
      <c r="E111" s="152"/>
      <c r="F111" s="88"/>
    </row>
    <row r="112" spans="1:6" ht="15.75" x14ac:dyDescent="0.25">
      <c r="A112" s="104"/>
      <c r="B112" s="150" t="s">
        <v>499</v>
      </c>
      <c r="C112" s="173"/>
      <c r="D112" s="152">
        <v>2800</v>
      </c>
      <c r="E112" s="152"/>
      <c r="F112" s="88"/>
    </row>
    <row r="113" spans="1:6" ht="15.75" x14ac:dyDescent="0.25">
      <c r="A113" s="104"/>
      <c r="B113" s="150"/>
      <c r="C113" s="173"/>
      <c r="D113" s="152"/>
      <c r="E113" s="152"/>
      <c r="F113" s="88"/>
    </row>
    <row r="114" spans="1:6" ht="15.75" x14ac:dyDescent="0.25">
      <c r="A114" s="104"/>
      <c r="B114" s="149" t="s">
        <v>500</v>
      </c>
      <c r="C114" s="106"/>
      <c r="D114" s="172"/>
      <c r="E114" s="172"/>
      <c r="F114" s="88"/>
    </row>
    <row r="115" spans="1:6" ht="15.75" x14ac:dyDescent="0.25">
      <c r="A115" s="104"/>
      <c r="B115" s="150" t="s">
        <v>501</v>
      </c>
      <c r="C115" s="173"/>
      <c r="D115" s="152">
        <v>300</v>
      </c>
      <c r="E115" s="152"/>
      <c r="F115" s="88"/>
    </row>
    <row r="116" spans="1:6" ht="15.75" x14ac:dyDescent="0.25">
      <c r="A116" s="104"/>
      <c r="B116" s="150" t="s">
        <v>502</v>
      </c>
      <c r="C116" s="173"/>
      <c r="D116" s="152">
        <v>350</v>
      </c>
      <c r="E116" s="152"/>
      <c r="F116" s="88"/>
    </row>
    <row r="117" spans="1:6" ht="15.75" x14ac:dyDescent="0.25">
      <c r="A117" s="104"/>
      <c r="B117" s="150" t="s">
        <v>503</v>
      </c>
      <c r="C117" s="173"/>
      <c r="D117" s="152">
        <v>350</v>
      </c>
      <c r="E117" s="152"/>
      <c r="F117" s="88"/>
    </row>
    <row r="118" spans="1:6" ht="15.75" x14ac:dyDescent="0.25">
      <c r="A118" s="104"/>
      <c r="B118" s="150" t="s">
        <v>443</v>
      </c>
      <c r="C118" s="173"/>
      <c r="D118" s="152">
        <v>400</v>
      </c>
      <c r="E118" s="152"/>
      <c r="F118" s="88"/>
    </row>
    <row r="119" spans="1:6" ht="15.75" x14ac:dyDescent="0.25">
      <c r="A119" s="104"/>
      <c r="B119" s="150" t="s">
        <v>444</v>
      </c>
      <c r="C119" s="173"/>
      <c r="D119" s="152">
        <v>450</v>
      </c>
      <c r="E119" s="152"/>
      <c r="F119" s="88"/>
    </row>
    <row r="120" spans="1:6" ht="15.75" x14ac:dyDescent="0.25">
      <c r="A120" s="104"/>
      <c r="B120" s="150" t="s">
        <v>504</v>
      </c>
      <c r="C120" s="173"/>
      <c r="D120" s="152">
        <v>450</v>
      </c>
      <c r="E120" s="152"/>
      <c r="F120" s="88"/>
    </row>
    <row r="121" spans="1:6" ht="16.5" thickBot="1" x14ac:dyDescent="0.3">
      <c r="A121" s="104"/>
      <c r="B121" s="174" t="s">
        <v>505</v>
      </c>
      <c r="C121" s="173"/>
      <c r="D121" s="175">
        <v>500</v>
      </c>
      <c r="E121" s="175"/>
      <c r="F121" s="88"/>
    </row>
    <row r="122" spans="1:6" ht="45" x14ac:dyDescent="0.25">
      <c r="A122" s="104"/>
      <c r="B122" s="109" t="s">
        <v>506</v>
      </c>
      <c r="C122" s="106"/>
      <c r="D122" s="176" t="s">
        <v>507</v>
      </c>
      <c r="E122" s="176"/>
      <c r="F122" s="88"/>
    </row>
    <row r="123" spans="1:6" x14ac:dyDescent="0.25">
      <c r="A123" s="94"/>
      <c r="B123" s="135" t="s">
        <v>508</v>
      </c>
      <c r="C123" s="157"/>
      <c r="D123" s="136"/>
      <c r="E123" s="136"/>
      <c r="F123" s="87"/>
    </row>
    <row r="124" spans="1:6" x14ac:dyDescent="0.25">
      <c r="A124" s="94"/>
      <c r="B124" s="135" t="s">
        <v>509</v>
      </c>
      <c r="C124" s="115"/>
      <c r="D124" s="158"/>
      <c r="E124" s="158"/>
      <c r="F124" s="87"/>
    </row>
    <row r="125" spans="1:6" x14ac:dyDescent="0.25">
      <c r="A125" s="124"/>
      <c r="B125" s="118" t="s">
        <v>510</v>
      </c>
      <c r="C125" s="106"/>
      <c r="D125" s="158">
        <v>2500</v>
      </c>
      <c r="E125" s="158"/>
      <c r="F125" s="89"/>
    </row>
    <row r="126" spans="1:6" x14ac:dyDescent="0.25">
      <c r="A126" s="124"/>
      <c r="B126" s="118" t="s">
        <v>511</v>
      </c>
      <c r="C126" s="106"/>
      <c r="D126" s="158">
        <v>2000</v>
      </c>
      <c r="E126" s="158"/>
      <c r="F126" s="89"/>
    </row>
    <row r="127" spans="1:6" x14ac:dyDescent="0.25">
      <c r="A127" s="124"/>
      <c r="B127" s="118" t="s">
        <v>512</v>
      </c>
      <c r="C127" s="115"/>
      <c r="D127" s="158"/>
      <c r="E127" s="158"/>
      <c r="F127" s="89"/>
    </row>
    <row r="128" spans="1:6" x14ac:dyDescent="0.25">
      <c r="A128" s="124"/>
      <c r="B128" s="118" t="s">
        <v>510</v>
      </c>
      <c r="C128" s="106"/>
      <c r="D128" s="158">
        <v>1500</v>
      </c>
      <c r="E128" s="158"/>
      <c r="F128" s="89"/>
    </row>
    <row r="129" spans="1:6" x14ac:dyDescent="0.25">
      <c r="A129" s="177"/>
      <c r="B129" s="178" t="s">
        <v>511</v>
      </c>
      <c r="C129" s="179"/>
      <c r="D129" s="180">
        <v>1000</v>
      </c>
      <c r="E129" s="180"/>
      <c r="F129" s="89"/>
    </row>
    <row r="130" spans="1:6" ht="15.75" thickBot="1" x14ac:dyDescent="0.3">
      <c r="A130" s="181"/>
      <c r="B130" s="182" t="s">
        <v>513</v>
      </c>
      <c r="C130" s="130"/>
      <c r="D130" s="163"/>
      <c r="E130" s="163"/>
      <c r="F130" s="89"/>
    </row>
    <row r="131" spans="1:6" x14ac:dyDescent="0.25">
      <c r="A131" s="183"/>
      <c r="B131" s="184" t="s">
        <v>510</v>
      </c>
      <c r="C131" s="185"/>
      <c r="D131" s="186">
        <v>2500</v>
      </c>
      <c r="E131" s="186"/>
      <c r="F131" s="89"/>
    </row>
    <row r="132" spans="1:6" x14ac:dyDescent="0.25">
      <c r="A132" s="124"/>
      <c r="B132" s="118" t="s">
        <v>511</v>
      </c>
      <c r="C132" s="106"/>
      <c r="D132" s="158">
        <v>2000</v>
      </c>
      <c r="E132" s="158"/>
      <c r="F132" s="89"/>
    </row>
    <row r="133" spans="1:6" x14ac:dyDescent="0.25">
      <c r="A133" s="94"/>
      <c r="B133" s="135" t="s">
        <v>514</v>
      </c>
      <c r="C133" s="157"/>
      <c r="D133" s="168"/>
      <c r="E133" s="168"/>
      <c r="F133" s="87"/>
    </row>
    <row r="134" spans="1:6" x14ac:dyDescent="0.25">
      <c r="A134" s="94"/>
      <c r="B134" s="135" t="s">
        <v>515</v>
      </c>
      <c r="C134" s="115"/>
      <c r="D134" s="158"/>
      <c r="E134" s="158"/>
      <c r="F134" s="87"/>
    </row>
    <row r="135" spans="1:6" x14ac:dyDescent="0.25">
      <c r="A135" s="124"/>
      <c r="B135" s="118" t="s">
        <v>516</v>
      </c>
      <c r="C135" s="106"/>
      <c r="D135" s="158">
        <v>15000</v>
      </c>
      <c r="E135" s="158"/>
      <c r="F135" s="89"/>
    </row>
    <row r="136" spans="1:6" x14ac:dyDescent="0.25">
      <c r="A136" s="124"/>
      <c r="B136" s="118" t="s">
        <v>517</v>
      </c>
      <c r="C136" s="106"/>
      <c r="D136" s="158">
        <v>10000</v>
      </c>
      <c r="E136" s="158"/>
      <c r="F136" s="89"/>
    </row>
    <row r="137" spans="1:6" x14ac:dyDescent="0.25">
      <c r="A137" s="124"/>
      <c r="B137" s="118" t="s">
        <v>518</v>
      </c>
      <c r="C137" s="106"/>
      <c r="D137" s="158">
        <v>5000</v>
      </c>
      <c r="E137" s="158"/>
      <c r="F137" s="89"/>
    </row>
    <row r="138" spans="1:6" ht="37.5" customHeight="1" x14ac:dyDescent="0.25">
      <c r="A138" s="94"/>
      <c r="B138" s="135" t="s">
        <v>519</v>
      </c>
      <c r="C138" s="187"/>
      <c r="D138" s="138" t="s">
        <v>520</v>
      </c>
      <c r="E138" s="138"/>
      <c r="F138" s="87"/>
    </row>
    <row r="139" spans="1:6" x14ac:dyDescent="0.25">
      <c r="A139" s="94"/>
      <c r="B139" s="135" t="s">
        <v>521</v>
      </c>
      <c r="C139" s="157"/>
      <c r="D139" s="127"/>
      <c r="E139" s="127"/>
      <c r="F139" s="87"/>
    </row>
    <row r="140" spans="1:6" ht="27.75" customHeight="1" x14ac:dyDescent="0.25">
      <c r="A140" s="94"/>
      <c r="B140" s="118" t="s">
        <v>478</v>
      </c>
      <c r="C140" s="115"/>
      <c r="D140" s="158" t="s">
        <v>522</v>
      </c>
      <c r="E140" s="158"/>
      <c r="F140" s="87"/>
    </row>
    <row r="141" spans="1:6" ht="15.75" x14ac:dyDescent="0.25">
      <c r="A141" s="94"/>
      <c r="B141" s="149" t="s">
        <v>523</v>
      </c>
      <c r="C141" s="187"/>
      <c r="D141" s="168"/>
      <c r="E141" s="168"/>
      <c r="F141" s="87"/>
    </row>
    <row r="142" spans="1:6" ht="15.75" x14ac:dyDescent="0.25">
      <c r="A142" s="94"/>
      <c r="B142" s="150" t="s">
        <v>524</v>
      </c>
      <c r="C142" s="187"/>
      <c r="D142" s="168"/>
      <c r="E142" s="168"/>
      <c r="F142" s="87"/>
    </row>
    <row r="143" spans="1:6" x14ac:dyDescent="0.25">
      <c r="A143" s="94"/>
      <c r="B143" s="135" t="s">
        <v>525</v>
      </c>
      <c r="C143" s="187"/>
      <c r="D143" s="168"/>
      <c r="E143" s="168"/>
      <c r="F143" s="87"/>
    </row>
    <row r="144" spans="1:6" ht="15.75" thickBot="1" x14ac:dyDescent="0.3">
      <c r="A144" s="124"/>
      <c r="B144" s="118" t="s">
        <v>526</v>
      </c>
      <c r="C144" s="188"/>
      <c r="D144" s="189">
        <v>30000</v>
      </c>
      <c r="E144" s="189"/>
      <c r="F144" s="89"/>
    </row>
    <row r="145" spans="1:6" x14ac:dyDescent="0.25">
      <c r="A145" s="124"/>
      <c r="B145" s="91" t="s">
        <v>385</v>
      </c>
      <c r="C145" s="92" t="s">
        <v>383</v>
      </c>
      <c r="D145" s="93">
        <v>2020</v>
      </c>
      <c r="E145" s="93" t="s">
        <v>989</v>
      </c>
      <c r="F145" s="89"/>
    </row>
    <row r="146" spans="1:6" x14ac:dyDescent="0.25">
      <c r="A146" s="124"/>
      <c r="B146" s="95"/>
      <c r="C146" s="96"/>
      <c r="D146" s="97" t="s">
        <v>386</v>
      </c>
      <c r="E146" s="97"/>
      <c r="F146" s="89"/>
    </row>
    <row r="147" spans="1:6" x14ac:dyDescent="0.25">
      <c r="A147" s="94"/>
      <c r="B147" s="118" t="s">
        <v>527</v>
      </c>
      <c r="C147" s="188"/>
      <c r="D147" s="190">
        <v>1000</v>
      </c>
      <c r="E147" s="190"/>
      <c r="F147" s="87"/>
    </row>
    <row r="148" spans="1:6" x14ac:dyDescent="0.25">
      <c r="A148" s="94"/>
      <c r="B148" s="118" t="s">
        <v>528</v>
      </c>
      <c r="C148" s="188"/>
      <c r="D148" s="190">
        <v>3</v>
      </c>
      <c r="E148" s="190"/>
      <c r="F148" s="87"/>
    </row>
    <row r="149" spans="1:6" x14ac:dyDescent="0.25">
      <c r="A149" s="94"/>
      <c r="B149" s="118" t="s">
        <v>529</v>
      </c>
      <c r="C149" s="188"/>
      <c r="D149" s="190">
        <v>2</v>
      </c>
      <c r="E149" s="190"/>
      <c r="F149" s="87"/>
    </row>
    <row r="150" spans="1:6" ht="15.75" x14ac:dyDescent="0.25">
      <c r="A150" s="94"/>
      <c r="B150" s="149" t="s">
        <v>530</v>
      </c>
      <c r="C150" s="188"/>
      <c r="D150" s="190"/>
      <c r="E150" s="190"/>
      <c r="F150" s="87"/>
    </row>
    <row r="151" spans="1:6" ht="15.75" x14ac:dyDescent="0.25">
      <c r="A151" s="94"/>
      <c r="B151" s="150" t="s">
        <v>440</v>
      </c>
      <c r="C151" s="159"/>
      <c r="D151" s="155">
        <v>25</v>
      </c>
      <c r="E151" s="155"/>
      <c r="F151" s="87"/>
    </row>
    <row r="152" spans="1:6" ht="15.75" x14ac:dyDescent="0.25">
      <c r="A152" s="94"/>
      <c r="B152" s="150" t="s">
        <v>441</v>
      </c>
      <c r="C152" s="159"/>
      <c r="D152" s="155">
        <v>30</v>
      </c>
      <c r="E152" s="155"/>
      <c r="F152" s="87"/>
    </row>
    <row r="153" spans="1:6" ht="15.75" x14ac:dyDescent="0.25">
      <c r="A153" s="94"/>
      <c r="B153" s="150" t="s">
        <v>442</v>
      </c>
      <c r="C153" s="159"/>
      <c r="D153" s="155">
        <v>30</v>
      </c>
      <c r="E153" s="155"/>
      <c r="F153" s="87"/>
    </row>
    <row r="154" spans="1:6" ht="15.75" x14ac:dyDescent="0.25">
      <c r="A154" s="94"/>
      <c r="B154" s="150" t="s">
        <v>531</v>
      </c>
      <c r="C154" s="159"/>
      <c r="D154" s="155">
        <v>40</v>
      </c>
      <c r="E154" s="155"/>
      <c r="F154" s="87"/>
    </row>
    <row r="155" spans="1:6" ht="15.75" x14ac:dyDescent="0.25">
      <c r="A155" s="94"/>
      <c r="B155" s="150" t="s">
        <v>532</v>
      </c>
      <c r="C155" s="159"/>
      <c r="D155" s="155">
        <v>45</v>
      </c>
      <c r="E155" s="155"/>
      <c r="F155" s="87"/>
    </row>
    <row r="156" spans="1:6" ht="15.75" x14ac:dyDescent="0.25">
      <c r="A156" s="94"/>
      <c r="B156" s="150" t="s">
        <v>504</v>
      </c>
      <c r="C156" s="159"/>
      <c r="D156" s="155">
        <v>50</v>
      </c>
      <c r="E156" s="155"/>
      <c r="F156" s="87"/>
    </row>
    <row r="157" spans="1:6" ht="15.75" x14ac:dyDescent="0.25">
      <c r="A157" s="94"/>
      <c r="B157" s="150" t="s">
        <v>446</v>
      </c>
      <c r="C157" s="159"/>
      <c r="D157" s="155">
        <v>60</v>
      </c>
      <c r="E157" s="155"/>
      <c r="F157" s="87"/>
    </row>
    <row r="158" spans="1:6" ht="15.75" x14ac:dyDescent="0.25">
      <c r="A158" s="94"/>
      <c r="B158" s="150" t="s">
        <v>447</v>
      </c>
      <c r="C158" s="191"/>
      <c r="D158" s="155">
        <v>100</v>
      </c>
      <c r="E158" s="155"/>
      <c r="F158" s="87"/>
    </row>
    <row r="159" spans="1:6" ht="15.75" x14ac:dyDescent="0.25">
      <c r="A159" s="94"/>
      <c r="B159" s="149" t="s">
        <v>533</v>
      </c>
      <c r="C159" s="159"/>
      <c r="D159" s="155"/>
      <c r="E159" s="155"/>
      <c r="F159" s="87"/>
    </row>
    <row r="160" spans="1:6" ht="15.75" x14ac:dyDescent="0.25">
      <c r="A160" s="94"/>
      <c r="B160" s="150" t="s">
        <v>534</v>
      </c>
      <c r="C160" s="191"/>
      <c r="D160" s="156">
        <v>100</v>
      </c>
      <c r="E160" s="156"/>
      <c r="F160" s="87"/>
    </row>
    <row r="161" spans="1:6" ht="15.75" x14ac:dyDescent="0.25">
      <c r="A161" s="94"/>
      <c r="B161" s="150" t="s">
        <v>535</v>
      </c>
      <c r="C161" s="191"/>
      <c r="D161" s="156">
        <v>100</v>
      </c>
      <c r="E161" s="156"/>
      <c r="F161" s="87"/>
    </row>
    <row r="162" spans="1:6" ht="16.5" thickBot="1" x14ac:dyDescent="0.3">
      <c r="A162" s="166"/>
      <c r="B162" s="174" t="s">
        <v>536</v>
      </c>
      <c r="C162" s="192"/>
      <c r="D162" s="193">
        <v>250</v>
      </c>
      <c r="E162" s="193"/>
      <c r="F162" s="87"/>
    </row>
    <row r="163" spans="1:6" ht="15.75" x14ac:dyDescent="0.25">
      <c r="A163" s="145"/>
      <c r="B163" s="146" t="s">
        <v>537</v>
      </c>
      <c r="C163" s="194"/>
      <c r="D163" s="195">
        <v>150</v>
      </c>
      <c r="E163" s="195"/>
      <c r="F163" s="87"/>
    </row>
    <row r="164" spans="1:6" ht="15.75" x14ac:dyDescent="0.25">
      <c r="A164" s="94"/>
      <c r="B164" s="150" t="s">
        <v>538</v>
      </c>
      <c r="C164" s="191"/>
      <c r="D164" s="156">
        <v>200</v>
      </c>
      <c r="E164" s="156"/>
      <c r="F164" s="87"/>
    </row>
    <row r="165" spans="1:6" ht="15.75" x14ac:dyDescent="0.25">
      <c r="A165" s="94"/>
      <c r="B165" s="150" t="s">
        <v>539</v>
      </c>
      <c r="C165" s="191"/>
      <c r="D165" s="156">
        <v>130</v>
      </c>
      <c r="E165" s="156"/>
      <c r="F165" s="87"/>
    </row>
    <row r="166" spans="1:6" ht="15.75" x14ac:dyDescent="0.25">
      <c r="A166" s="94"/>
      <c r="B166" s="150" t="s">
        <v>540</v>
      </c>
      <c r="C166" s="191"/>
      <c r="D166" s="156">
        <v>250</v>
      </c>
      <c r="E166" s="156"/>
      <c r="F166" s="87"/>
    </row>
    <row r="167" spans="1:6" ht="15.75" x14ac:dyDescent="0.25">
      <c r="A167" s="94"/>
      <c r="B167" s="150" t="s">
        <v>541</v>
      </c>
      <c r="C167" s="191"/>
      <c r="D167" s="156">
        <v>150</v>
      </c>
      <c r="E167" s="156"/>
      <c r="F167" s="87"/>
    </row>
    <row r="168" spans="1:6" ht="15.75" x14ac:dyDescent="0.25">
      <c r="A168" s="94"/>
      <c r="B168" s="150" t="s">
        <v>542</v>
      </c>
      <c r="C168" s="191"/>
      <c r="D168" s="156">
        <v>200</v>
      </c>
      <c r="E168" s="156"/>
      <c r="F168" s="87"/>
    </row>
    <row r="169" spans="1:6" ht="15.75" x14ac:dyDescent="0.25">
      <c r="A169" s="94"/>
      <c r="B169" s="150" t="s">
        <v>543</v>
      </c>
      <c r="C169" s="191"/>
      <c r="D169" s="156">
        <v>130</v>
      </c>
      <c r="E169" s="156"/>
      <c r="F169" s="87"/>
    </row>
    <row r="170" spans="1:6" ht="15.75" x14ac:dyDescent="0.25">
      <c r="A170" s="94"/>
      <c r="B170" s="150" t="s">
        <v>544</v>
      </c>
      <c r="C170" s="191"/>
      <c r="D170" s="156">
        <v>250</v>
      </c>
      <c r="E170" s="156"/>
      <c r="F170" s="87"/>
    </row>
    <row r="171" spans="1:6" ht="15.75" x14ac:dyDescent="0.25">
      <c r="A171" s="94"/>
      <c r="B171" s="150" t="s">
        <v>545</v>
      </c>
      <c r="C171" s="191"/>
      <c r="D171" s="156">
        <v>150</v>
      </c>
      <c r="E171" s="156"/>
      <c r="F171" s="87"/>
    </row>
    <row r="172" spans="1:6" ht="15.75" x14ac:dyDescent="0.25">
      <c r="A172" s="94"/>
      <c r="B172" s="150" t="s">
        <v>546</v>
      </c>
      <c r="C172" s="191"/>
      <c r="D172" s="156">
        <v>100</v>
      </c>
      <c r="E172" s="156"/>
      <c r="F172" s="87"/>
    </row>
    <row r="173" spans="1:6" ht="15.75" x14ac:dyDescent="0.25">
      <c r="A173" s="94"/>
      <c r="B173" s="150" t="s">
        <v>547</v>
      </c>
      <c r="C173" s="191"/>
      <c r="D173" s="156">
        <v>100</v>
      </c>
      <c r="E173" s="156"/>
      <c r="F173" s="87"/>
    </row>
    <row r="174" spans="1:6" ht="15.75" x14ac:dyDescent="0.25">
      <c r="A174" s="94"/>
      <c r="B174" s="150" t="s">
        <v>548</v>
      </c>
      <c r="C174" s="191"/>
      <c r="D174" s="156">
        <v>100</v>
      </c>
      <c r="E174" s="156"/>
      <c r="F174" s="87"/>
    </row>
    <row r="175" spans="1:6" ht="15.75" x14ac:dyDescent="0.25">
      <c r="A175" s="94"/>
      <c r="B175" s="150" t="s">
        <v>549</v>
      </c>
      <c r="C175" s="191"/>
      <c r="D175" s="156">
        <v>100</v>
      </c>
      <c r="E175" s="156"/>
      <c r="F175" s="87"/>
    </row>
    <row r="176" spans="1:6" ht="15.75" x14ac:dyDescent="0.25">
      <c r="A176" s="94"/>
      <c r="B176" s="150" t="s">
        <v>550</v>
      </c>
      <c r="C176" s="191"/>
      <c r="D176" s="156">
        <v>250</v>
      </c>
      <c r="E176" s="156"/>
      <c r="F176" s="87"/>
    </row>
    <row r="177" spans="1:6" ht="15.75" x14ac:dyDescent="0.25">
      <c r="A177" s="94"/>
      <c r="B177" s="150" t="s">
        <v>551</v>
      </c>
      <c r="C177" s="191"/>
      <c r="D177" s="156">
        <v>150</v>
      </c>
      <c r="E177" s="156"/>
      <c r="F177" s="87"/>
    </row>
    <row r="178" spans="1:6" ht="15.75" x14ac:dyDescent="0.25">
      <c r="A178" s="94"/>
      <c r="B178" s="150" t="s">
        <v>552</v>
      </c>
      <c r="C178" s="191"/>
      <c r="D178" s="156">
        <v>300</v>
      </c>
      <c r="E178" s="156"/>
      <c r="F178" s="87"/>
    </row>
    <row r="179" spans="1:6" ht="15.75" x14ac:dyDescent="0.25">
      <c r="A179" s="94"/>
      <c r="B179" s="150" t="s">
        <v>553</v>
      </c>
      <c r="C179" s="191"/>
      <c r="D179" s="156">
        <v>50</v>
      </c>
      <c r="E179" s="156"/>
      <c r="F179" s="87"/>
    </row>
    <row r="180" spans="1:6" ht="15.75" x14ac:dyDescent="0.25">
      <c r="A180" s="94"/>
      <c r="B180" s="149" t="s">
        <v>554</v>
      </c>
      <c r="C180" s="191"/>
      <c r="D180" s="156"/>
      <c r="E180" s="156"/>
      <c r="F180" s="87"/>
    </row>
    <row r="181" spans="1:6" ht="15.75" x14ac:dyDescent="0.25">
      <c r="A181" s="94"/>
      <c r="B181" s="150" t="s">
        <v>501</v>
      </c>
      <c r="C181" s="191"/>
      <c r="D181" s="155">
        <v>100</v>
      </c>
      <c r="E181" s="155"/>
      <c r="F181" s="87"/>
    </row>
    <row r="182" spans="1:6" ht="15.75" x14ac:dyDescent="0.25">
      <c r="A182" s="94"/>
      <c r="B182" s="150" t="s">
        <v>555</v>
      </c>
      <c r="C182" s="191"/>
      <c r="D182" s="155">
        <v>150</v>
      </c>
      <c r="E182" s="155"/>
      <c r="F182" s="87"/>
    </row>
    <row r="183" spans="1:6" ht="15.75" x14ac:dyDescent="0.25">
      <c r="A183" s="94"/>
      <c r="B183" s="150" t="s">
        <v>556</v>
      </c>
      <c r="C183" s="191"/>
      <c r="D183" s="155">
        <v>200</v>
      </c>
      <c r="E183" s="155"/>
      <c r="F183" s="87"/>
    </row>
    <row r="184" spans="1:6" ht="15.75" x14ac:dyDescent="0.25">
      <c r="A184" s="94"/>
      <c r="B184" s="150" t="s">
        <v>557</v>
      </c>
      <c r="C184" s="191"/>
      <c r="D184" s="155">
        <v>150</v>
      </c>
      <c r="E184" s="155"/>
      <c r="F184" s="87"/>
    </row>
    <row r="185" spans="1:6" ht="15.75" x14ac:dyDescent="0.25">
      <c r="A185" s="94"/>
      <c r="B185" s="149" t="s">
        <v>558</v>
      </c>
      <c r="C185" s="191"/>
      <c r="D185" s="155"/>
      <c r="E185" s="155"/>
      <c r="F185" s="87"/>
    </row>
    <row r="186" spans="1:6" ht="15.75" x14ac:dyDescent="0.25">
      <c r="A186" s="94"/>
      <c r="B186" s="150" t="s">
        <v>559</v>
      </c>
      <c r="C186" s="191"/>
      <c r="D186" s="152">
        <v>100</v>
      </c>
      <c r="E186" s="152"/>
      <c r="F186" s="87"/>
    </row>
    <row r="187" spans="1:6" ht="15.75" x14ac:dyDescent="0.25">
      <c r="A187" s="94"/>
      <c r="B187" s="150" t="s">
        <v>560</v>
      </c>
      <c r="C187" s="191"/>
      <c r="D187" s="152">
        <v>50</v>
      </c>
      <c r="E187" s="152"/>
      <c r="F187" s="87"/>
    </row>
    <row r="188" spans="1:6" ht="16.5" thickBot="1" x14ac:dyDescent="0.3">
      <c r="A188" s="94"/>
      <c r="B188" s="174" t="s">
        <v>561</v>
      </c>
      <c r="C188" s="192"/>
      <c r="D188" s="175">
        <v>100</v>
      </c>
      <c r="E188" s="175"/>
      <c r="F188" s="87"/>
    </row>
    <row r="189" spans="1:6" ht="16.5" thickBot="1" x14ac:dyDescent="0.3">
      <c r="A189" s="145"/>
      <c r="B189" s="286"/>
      <c r="C189" s="287"/>
      <c r="D189" s="288"/>
      <c r="E189" s="288"/>
      <c r="F189" s="87"/>
    </row>
    <row r="190" spans="1:6" x14ac:dyDescent="0.25">
      <c r="A190" s="145"/>
      <c r="B190" s="91" t="s">
        <v>385</v>
      </c>
      <c r="C190" s="92" t="s">
        <v>383</v>
      </c>
      <c r="D190" s="93">
        <v>2020</v>
      </c>
      <c r="E190" s="93" t="s">
        <v>989</v>
      </c>
      <c r="F190" s="87"/>
    </row>
    <row r="191" spans="1:6" x14ac:dyDescent="0.25">
      <c r="A191" s="145"/>
      <c r="B191" s="95"/>
      <c r="C191" s="96"/>
      <c r="D191" s="97" t="s">
        <v>386</v>
      </c>
      <c r="E191" s="97"/>
      <c r="F191" s="87"/>
    </row>
    <row r="192" spans="1:6" x14ac:dyDescent="0.25">
      <c r="A192" s="145"/>
      <c r="B192" s="785" t="s">
        <v>562</v>
      </c>
      <c r="C192" s="786"/>
      <c r="D192" s="786"/>
      <c r="E192" s="787"/>
      <c r="F192" s="87"/>
    </row>
    <row r="193" spans="1:6" x14ac:dyDescent="0.25">
      <c r="A193" s="124"/>
      <c r="B193" s="118" t="s">
        <v>563</v>
      </c>
      <c r="C193" s="188"/>
      <c r="D193" s="196">
        <v>200</v>
      </c>
      <c r="E193" s="197"/>
      <c r="F193" s="89"/>
    </row>
    <row r="194" spans="1:6" x14ac:dyDescent="0.25">
      <c r="A194" s="124"/>
      <c r="B194" s="118" t="s">
        <v>564</v>
      </c>
      <c r="C194" s="188"/>
      <c r="D194" s="190">
        <v>50</v>
      </c>
      <c r="E194" s="190"/>
      <c r="F194" s="89"/>
    </row>
    <row r="195" spans="1:6" x14ac:dyDescent="0.25">
      <c r="A195" s="124"/>
      <c r="B195" s="118" t="s">
        <v>565</v>
      </c>
      <c r="C195" s="188"/>
      <c r="D195" s="190">
        <v>20</v>
      </c>
      <c r="E195" s="190"/>
      <c r="F195" s="89"/>
    </row>
    <row r="196" spans="1:6" x14ac:dyDescent="0.25">
      <c r="A196" s="94"/>
      <c r="B196" s="118" t="s">
        <v>566</v>
      </c>
      <c r="C196" s="115"/>
      <c r="D196" s="198">
        <v>1</v>
      </c>
      <c r="E196" s="198"/>
      <c r="F196" s="87"/>
    </row>
    <row r="197" spans="1:6" x14ac:dyDescent="0.25">
      <c r="A197" s="94"/>
      <c r="B197" s="118" t="s">
        <v>567</v>
      </c>
      <c r="C197" s="115"/>
      <c r="D197" s="190">
        <v>1</v>
      </c>
      <c r="E197" s="190"/>
      <c r="F197" s="87"/>
    </row>
    <row r="198" spans="1:6" x14ac:dyDescent="0.25">
      <c r="A198" s="94"/>
      <c r="B198" s="118" t="s">
        <v>568</v>
      </c>
      <c r="C198" s="188"/>
      <c r="D198" s="158">
        <v>1.5</v>
      </c>
      <c r="E198" s="158"/>
      <c r="F198" s="87"/>
    </row>
    <row r="199" spans="1:6" x14ac:dyDescent="0.25">
      <c r="A199" s="94"/>
      <c r="B199" s="118" t="s">
        <v>569</v>
      </c>
      <c r="C199" s="115"/>
      <c r="D199" s="190">
        <v>1.5</v>
      </c>
      <c r="E199" s="190"/>
      <c r="F199" s="87"/>
    </row>
    <row r="200" spans="1:6" x14ac:dyDescent="0.25">
      <c r="A200" s="94"/>
      <c r="B200" s="118" t="s">
        <v>570</v>
      </c>
      <c r="C200" s="115"/>
      <c r="D200" s="190">
        <v>5</v>
      </c>
      <c r="E200" s="190"/>
      <c r="F200" s="87"/>
    </row>
    <row r="201" spans="1:6" x14ac:dyDescent="0.25">
      <c r="A201" s="94"/>
      <c r="B201" s="118" t="s">
        <v>571</v>
      </c>
      <c r="C201" s="115"/>
      <c r="D201" s="190">
        <v>5</v>
      </c>
      <c r="E201" s="190"/>
      <c r="F201" s="87"/>
    </row>
    <row r="202" spans="1:6" x14ac:dyDescent="0.25">
      <c r="A202" s="94"/>
      <c r="B202" s="118" t="s">
        <v>572</v>
      </c>
      <c r="C202" s="115"/>
      <c r="D202" s="190">
        <v>10</v>
      </c>
      <c r="E202" s="190"/>
      <c r="F202" s="87"/>
    </row>
    <row r="203" spans="1:6" x14ac:dyDescent="0.25">
      <c r="A203" s="94"/>
      <c r="B203" s="135" t="s">
        <v>573</v>
      </c>
      <c r="C203" s="188"/>
      <c r="D203" s="190"/>
      <c r="E203" s="190"/>
      <c r="F203" s="87"/>
    </row>
    <row r="204" spans="1:6" x14ac:dyDescent="0.25">
      <c r="A204" s="94"/>
      <c r="B204" s="118" t="s">
        <v>574</v>
      </c>
      <c r="C204" s="188"/>
      <c r="D204" s="190">
        <v>1</v>
      </c>
      <c r="E204" s="190"/>
      <c r="F204" s="87"/>
    </row>
    <row r="205" spans="1:6" x14ac:dyDescent="0.25">
      <c r="A205" s="94"/>
      <c r="B205" s="118" t="s">
        <v>575</v>
      </c>
      <c r="C205" s="188"/>
      <c r="D205" s="190">
        <v>1</v>
      </c>
      <c r="E205" s="190"/>
      <c r="F205" s="87"/>
    </row>
    <row r="206" spans="1:6" x14ac:dyDescent="0.25">
      <c r="A206" s="94"/>
      <c r="B206" s="118" t="s">
        <v>576</v>
      </c>
      <c r="C206" s="188"/>
      <c r="D206" s="190">
        <v>2</v>
      </c>
      <c r="E206" s="190"/>
      <c r="F206" s="87"/>
    </row>
    <row r="207" spans="1:6" x14ac:dyDescent="0.25">
      <c r="A207" s="94"/>
      <c r="B207" s="118" t="s">
        <v>577</v>
      </c>
      <c r="C207" s="188"/>
      <c r="D207" s="190">
        <v>3</v>
      </c>
      <c r="E207" s="190"/>
      <c r="F207" s="87"/>
    </row>
    <row r="208" spans="1:6" x14ac:dyDescent="0.25">
      <c r="A208" s="94"/>
      <c r="B208" s="118" t="s">
        <v>578</v>
      </c>
      <c r="C208" s="188"/>
      <c r="D208" s="190">
        <v>1</v>
      </c>
      <c r="E208" s="190"/>
      <c r="F208" s="87"/>
    </row>
    <row r="209" spans="1:6" x14ac:dyDescent="0.25">
      <c r="A209" s="94"/>
      <c r="B209" s="118" t="s">
        <v>579</v>
      </c>
      <c r="C209" s="188"/>
      <c r="D209" s="190">
        <v>2</v>
      </c>
      <c r="E209" s="190"/>
      <c r="F209" s="87"/>
    </row>
    <row r="210" spans="1:6" x14ac:dyDescent="0.25">
      <c r="A210" s="94"/>
      <c r="B210" s="118" t="s">
        <v>580</v>
      </c>
      <c r="C210" s="188"/>
      <c r="D210" s="190">
        <v>1</v>
      </c>
      <c r="E210" s="190"/>
      <c r="F210" s="87"/>
    </row>
    <row r="211" spans="1:6" x14ac:dyDescent="0.25">
      <c r="A211" s="94"/>
      <c r="B211" s="118" t="s">
        <v>581</v>
      </c>
      <c r="C211" s="188"/>
      <c r="D211" s="190">
        <v>1.5</v>
      </c>
      <c r="E211" s="190"/>
      <c r="F211" s="87"/>
    </row>
    <row r="212" spans="1:6" x14ac:dyDescent="0.25">
      <c r="A212" s="94"/>
      <c r="B212" s="118" t="s">
        <v>582</v>
      </c>
      <c r="C212" s="188"/>
      <c r="D212" s="190">
        <v>1</v>
      </c>
      <c r="E212" s="190"/>
      <c r="F212" s="87"/>
    </row>
    <row r="213" spans="1:6" x14ac:dyDescent="0.25">
      <c r="A213" s="94"/>
      <c r="B213" s="118" t="s">
        <v>583</v>
      </c>
      <c r="C213" s="188"/>
      <c r="D213" s="190">
        <v>1</v>
      </c>
      <c r="E213" s="190"/>
      <c r="F213" s="87"/>
    </row>
    <row r="214" spans="1:6" x14ac:dyDescent="0.25">
      <c r="A214" s="94"/>
      <c r="B214" s="118" t="s">
        <v>584</v>
      </c>
      <c r="C214" s="188"/>
      <c r="D214" s="190">
        <v>1.5</v>
      </c>
      <c r="E214" s="190"/>
      <c r="F214" s="87"/>
    </row>
    <row r="215" spans="1:6" x14ac:dyDescent="0.25">
      <c r="A215" s="94"/>
      <c r="B215" s="118" t="s">
        <v>585</v>
      </c>
      <c r="C215" s="188"/>
      <c r="D215" s="190">
        <v>2</v>
      </c>
      <c r="E215" s="190"/>
      <c r="F215" s="87"/>
    </row>
    <row r="216" spans="1:6" x14ac:dyDescent="0.25">
      <c r="A216" s="94"/>
      <c r="B216" s="118" t="s">
        <v>586</v>
      </c>
      <c r="C216" s="188"/>
      <c r="D216" s="190">
        <v>1</v>
      </c>
      <c r="E216" s="190"/>
      <c r="F216" s="87"/>
    </row>
    <row r="217" spans="1:6" x14ac:dyDescent="0.25">
      <c r="A217" s="94"/>
      <c r="B217" s="118" t="s">
        <v>587</v>
      </c>
      <c r="C217" s="188"/>
      <c r="D217" s="190">
        <v>1</v>
      </c>
      <c r="E217" s="190"/>
      <c r="F217" s="87"/>
    </row>
    <row r="218" spans="1:6" x14ac:dyDescent="0.25">
      <c r="A218" s="94"/>
      <c r="B218" s="118" t="s">
        <v>588</v>
      </c>
      <c r="C218" s="188"/>
      <c r="D218" s="190">
        <v>1</v>
      </c>
      <c r="E218" s="190"/>
      <c r="F218" s="87"/>
    </row>
    <row r="219" spans="1:6" x14ac:dyDescent="0.25">
      <c r="A219" s="94"/>
      <c r="B219" s="118" t="s">
        <v>589</v>
      </c>
      <c r="C219" s="188"/>
      <c r="D219" s="190">
        <v>1.5</v>
      </c>
      <c r="E219" s="190"/>
      <c r="F219" s="87"/>
    </row>
    <row r="220" spans="1:6" x14ac:dyDescent="0.25">
      <c r="A220" s="94"/>
      <c r="B220" s="118" t="s">
        <v>590</v>
      </c>
      <c r="C220" s="188"/>
      <c r="D220" s="190">
        <v>1.5</v>
      </c>
      <c r="E220" s="190"/>
      <c r="F220" s="87"/>
    </row>
    <row r="221" spans="1:6" x14ac:dyDescent="0.25">
      <c r="A221" s="94"/>
      <c r="B221" s="118" t="s">
        <v>591</v>
      </c>
      <c r="C221" s="188"/>
      <c r="D221" s="190">
        <v>0.5</v>
      </c>
      <c r="E221" s="190"/>
      <c r="F221" s="87"/>
    </row>
    <row r="222" spans="1:6" x14ac:dyDescent="0.25">
      <c r="A222" s="94"/>
      <c r="B222" s="118" t="s">
        <v>592</v>
      </c>
      <c r="C222" s="188"/>
      <c r="D222" s="190">
        <v>6</v>
      </c>
      <c r="E222" s="190"/>
      <c r="F222" s="87"/>
    </row>
    <row r="223" spans="1:6" x14ac:dyDescent="0.25">
      <c r="A223" s="94"/>
      <c r="B223" s="118" t="s">
        <v>593</v>
      </c>
      <c r="C223" s="188"/>
      <c r="D223" s="190">
        <v>1</v>
      </c>
      <c r="E223" s="190"/>
      <c r="F223" s="87"/>
    </row>
    <row r="224" spans="1:6" x14ac:dyDescent="0.25">
      <c r="A224" s="94"/>
      <c r="B224" s="118" t="s">
        <v>594</v>
      </c>
      <c r="C224" s="188"/>
      <c r="D224" s="190">
        <v>2</v>
      </c>
      <c r="E224" s="190"/>
      <c r="F224" s="87"/>
    </row>
    <row r="225" spans="1:6" x14ac:dyDescent="0.25">
      <c r="A225" s="94"/>
      <c r="B225" s="118" t="s">
        <v>595</v>
      </c>
      <c r="C225" s="188"/>
      <c r="D225" s="158">
        <v>1</v>
      </c>
      <c r="E225" s="158"/>
      <c r="F225" s="87"/>
    </row>
    <row r="226" spans="1:6" x14ac:dyDescent="0.25">
      <c r="A226" s="94"/>
      <c r="B226" s="118" t="s">
        <v>596</v>
      </c>
      <c r="C226" s="188"/>
      <c r="D226" s="190">
        <v>20</v>
      </c>
      <c r="E226" s="190"/>
      <c r="F226" s="87"/>
    </row>
    <row r="227" spans="1:6" x14ac:dyDescent="0.25">
      <c r="A227" s="94"/>
      <c r="B227" s="118" t="s">
        <v>597</v>
      </c>
      <c r="C227" s="188"/>
      <c r="D227" s="190">
        <v>50</v>
      </c>
      <c r="E227" s="190"/>
      <c r="F227" s="87"/>
    </row>
    <row r="228" spans="1:6" x14ac:dyDescent="0.25">
      <c r="A228" s="94"/>
      <c r="B228" s="118" t="s">
        <v>598</v>
      </c>
      <c r="C228" s="188"/>
      <c r="D228" s="190">
        <v>40</v>
      </c>
      <c r="E228" s="190"/>
      <c r="F228" s="87"/>
    </row>
    <row r="229" spans="1:6" x14ac:dyDescent="0.25">
      <c r="A229" s="94"/>
      <c r="B229" s="118" t="s">
        <v>599</v>
      </c>
      <c r="C229" s="188"/>
      <c r="D229" s="190">
        <v>30</v>
      </c>
      <c r="E229" s="190"/>
      <c r="F229" s="87"/>
    </row>
    <row r="230" spans="1:6" x14ac:dyDescent="0.25">
      <c r="A230" s="94"/>
      <c r="B230" s="199" t="s">
        <v>600</v>
      </c>
      <c r="C230" s="188"/>
      <c r="D230" s="190">
        <v>50</v>
      </c>
      <c r="E230" s="190"/>
      <c r="F230" s="87"/>
    </row>
    <row r="231" spans="1:6" x14ac:dyDescent="0.25">
      <c r="A231" s="94"/>
      <c r="B231" s="199" t="s">
        <v>601</v>
      </c>
      <c r="C231" s="188"/>
      <c r="D231" s="190">
        <v>40</v>
      </c>
      <c r="E231" s="190"/>
      <c r="F231" s="87"/>
    </row>
    <row r="232" spans="1:6" ht="30" x14ac:dyDescent="0.25">
      <c r="A232" s="94"/>
      <c r="B232" s="118" t="s">
        <v>602</v>
      </c>
      <c r="C232" s="159"/>
      <c r="D232" s="200" t="s">
        <v>603</v>
      </c>
      <c r="E232" s="200"/>
      <c r="F232" s="87"/>
    </row>
    <row r="233" spans="1:6" ht="15.75" thickBot="1" x14ac:dyDescent="0.3">
      <c r="A233" s="94"/>
      <c r="B233" s="118" t="s">
        <v>604</v>
      </c>
      <c r="C233" s="188"/>
      <c r="D233" s="190">
        <v>60</v>
      </c>
      <c r="E233" s="190"/>
      <c r="F233" s="87"/>
    </row>
    <row r="234" spans="1:6" x14ac:dyDescent="0.25">
      <c r="A234" s="94"/>
      <c r="B234" s="91" t="s">
        <v>385</v>
      </c>
      <c r="C234" s="92" t="s">
        <v>383</v>
      </c>
      <c r="D234" s="93">
        <v>2020</v>
      </c>
      <c r="E234" s="93" t="s">
        <v>989</v>
      </c>
      <c r="F234" s="87"/>
    </row>
    <row r="235" spans="1:6" x14ac:dyDescent="0.25">
      <c r="A235" s="94"/>
      <c r="B235" s="95"/>
      <c r="C235" s="96"/>
      <c r="D235" s="97" t="s">
        <v>386</v>
      </c>
      <c r="E235" s="97"/>
      <c r="F235" s="87"/>
    </row>
    <row r="236" spans="1:6" x14ac:dyDescent="0.25">
      <c r="A236" s="94"/>
      <c r="B236" s="118" t="s">
        <v>605</v>
      </c>
      <c r="C236" s="188"/>
      <c r="D236" s="190">
        <v>40</v>
      </c>
      <c r="E236" s="190"/>
      <c r="F236" s="87"/>
    </row>
    <row r="237" spans="1:6" x14ac:dyDescent="0.25">
      <c r="A237" s="94"/>
      <c r="B237" s="118" t="s">
        <v>606</v>
      </c>
      <c r="C237" s="188"/>
      <c r="D237" s="190">
        <v>30</v>
      </c>
      <c r="E237" s="190"/>
      <c r="F237" s="87"/>
    </row>
    <row r="238" spans="1:6" x14ac:dyDescent="0.25">
      <c r="A238" s="166"/>
      <c r="B238" s="118" t="s">
        <v>607</v>
      </c>
      <c r="C238" s="188"/>
      <c r="D238" s="190">
        <v>20</v>
      </c>
      <c r="E238" s="190"/>
      <c r="F238" s="87"/>
    </row>
    <row r="239" spans="1:6" ht="15.75" thickBot="1" x14ac:dyDescent="0.3">
      <c r="A239" s="166"/>
      <c r="B239" s="182" t="s">
        <v>608</v>
      </c>
      <c r="C239" s="201"/>
      <c r="D239" s="202">
        <v>5</v>
      </c>
      <c r="E239" s="202"/>
      <c r="F239" s="87"/>
    </row>
    <row r="240" spans="1:6" x14ac:dyDescent="0.25">
      <c r="A240" s="145"/>
      <c r="B240" s="184" t="s">
        <v>609</v>
      </c>
      <c r="C240" s="203"/>
      <c r="D240" s="204">
        <v>3</v>
      </c>
      <c r="E240" s="204"/>
      <c r="F240" s="87"/>
    </row>
    <row r="241" spans="1:6" x14ac:dyDescent="0.25">
      <c r="A241" s="94"/>
      <c r="B241" s="135" t="s">
        <v>610</v>
      </c>
      <c r="C241" s="188"/>
      <c r="D241" s="127"/>
      <c r="E241" s="127"/>
      <c r="F241" s="87"/>
    </row>
    <row r="242" spans="1:6" x14ac:dyDescent="0.25">
      <c r="A242" s="94"/>
      <c r="B242" s="118" t="s">
        <v>611</v>
      </c>
      <c r="C242" s="188"/>
      <c r="D242" s="190">
        <v>8</v>
      </c>
      <c r="E242" s="190"/>
      <c r="F242" s="87"/>
    </row>
    <row r="243" spans="1:6" x14ac:dyDescent="0.25">
      <c r="A243" s="94"/>
      <c r="B243" s="118" t="s">
        <v>612</v>
      </c>
      <c r="C243" s="188"/>
      <c r="D243" s="190">
        <v>4</v>
      </c>
      <c r="E243" s="190"/>
      <c r="F243" s="87"/>
    </row>
    <row r="244" spans="1:6" x14ac:dyDescent="0.25">
      <c r="A244" s="94"/>
      <c r="B244" s="118" t="s">
        <v>613</v>
      </c>
      <c r="C244" s="188"/>
      <c r="D244" s="190">
        <v>4</v>
      </c>
      <c r="E244" s="190"/>
      <c r="F244" s="87"/>
    </row>
    <row r="245" spans="1:6" x14ac:dyDescent="0.25">
      <c r="A245" s="94"/>
      <c r="B245" s="118" t="s">
        <v>614</v>
      </c>
      <c r="C245" s="188"/>
      <c r="D245" s="190">
        <v>30</v>
      </c>
      <c r="E245" s="190"/>
      <c r="F245" s="87"/>
    </row>
    <row r="246" spans="1:6" x14ac:dyDescent="0.25">
      <c r="A246" s="94"/>
      <c r="B246" s="118" t="s">
        <v>615</v>
      </c>
      <c r="C246" s="188"/>
      <c r="D246" s="190">
        <v>48</v>
      </c>
      <c r="E246" s="190"/>
      <c r="F246" s="87"/>
    </row>
    <row r="247" spans="1:6" x14ac:dyDescent="0.25">
      <c r="A247" s="94"/>
      <c r="B247" s="118" t="s">
        <v>616</v>
      </c>
      <c r="C247" s="188"/>
      <c r="D247" s="190">
        <v>50</v>
      </c>
      <c r="E247" s="190"/>
      <c r="F247" s="87"/>
    </row>
    <row r="248" spans="1:6" x14ac:dyDescent="0.25">
      <c r="A248" s="94"/>
      <c r="B248" s="118" t="s">
        <v>617</v>
      </c>
      <c r="C248" s="188"/>
      <c r="D248" s="190">
        <v>0.2</v>
      </c>
      <c r="E248" s="190"/>
      <c r="F248" s="87"/>
    </row>
    <row r="249" spans="1:6" x14ac:dyDescent="0.25">
      <c r="A249" s="124"/>
      <c r="B249" s="118" t="s">
        <v>618</v>
      </c>
      <c r="C249" s="188"/>
      <c r="D249" s="190">
        <v>50</v>
      </c>
      <c r="E249" s="190"/>
      <c r="F249" s="89"/>
    </row>
    <row r="250" spans="1:6" x14ac:dyDescent="0.25">
      <c r="A250" s="124"/>
      <c r="B250" s="118" t="s">
        <v>619</v>
      </c>
      <c r="C250" s="188"/>
      <c r="D250" s="160"/>
      <c r="E250" s="160"/>
      <c r="F250" s="89"/>
    </row>
    <row r="251" spans="1:6" x14ac:dyDescent="0.25">
      <c r="A251" s="124"/>
      <c r="B251" s="118" t="s">
        <v>620</v>
      </c>
      <c r="C251" s="188"/>
      <c r="D251" s="190">
        <v>100</v>
      </c>
      <c r="E251" s="190"/>
      <c r="F251" s="89"/>
    </row>
    <row r="252" spans="1:6" x14ac:dyDescent="0.25">
      <c r="A252" s="124"/>
      <c r="B252" s="118" t="s">
        <v>621</v>
      </c>
      <c r="C252" s="188"/>
      <c r="D252" s="190">
        <v>80</v>
      </c>
      <c r="E252" s="190"/>
      <c r="F252" s="89"/>
    </row>
    <row r="253" spans="1:6" x14ac:dyDescent="0.25">
      <c r="A253" s="124"/>
      <c r="B253" s="118" t="s">
        <v>622</v>
      </c>
      <c r="C253" s="188"/>
      <c r="D253" s="190">
        <v>60</v>
      </c>
      <c r="E253" s="190"/>
      <c r="F253" s="89"/>
    </row>
    <row r="254" spans="1:6" x14ac:dyDescent="0.25">
      <c r="A254" s="124"/>
      <c r="B254" s="118" t="s">
        <v>623</v>
      </c>
      <c r="C254" s="188"/>
      <c r="D254" s="190"/>
      <c r="E254" s="190"/>
      <c r="F254" s="89"/>
    </row>
    <row r="255" spans="1:6" x14ac:dyDescent="0.25">
      <c r="A255" s="124"/>
      <c r="B255" s="118" t="s">
        <v>624</v>
      </c>
      <c r="C255" s="188"/>
      <c r="D255" s="190">
        <v>0.5</v>
      </c>
      <c r="E255" s="190"/>
      <c r="F255" s="89"/>
    </row>
    <row r="256" spans="1:6" x14ac:dyDescent="0.25">
      <c r="A256" s="124"/>
      <c r="B256" s="118" t="s">
        <v>625</v>
      </c>
      <c r="C256" s="188"/>
      <c r="D256" s="205" t="s">
        <v>626</v>
      </c>
      <c r="E256" s="205"/>
      <c r="F256" s="89"/>
    </row>
    <row r="257" spans="1:6" x14ac:dyDescent="0.25">
      <c r="A257" s="124"/>
      <c r="B257" s="118" t="s">
        <v>627</v>
      </c>
      <c r="C257" s="188"/>
      <c r="D257" s="206">
        <v>200</v>
      </c>
      <c r="E257" s="206"/>
      <c r="F257" s="89"/>
    </row>
    <row r="258" spans="1:6" x14ac:dyDescent="0.25">
      <c r="A258" s="94"/>
      <c r="B258" s="207" t="s">
        <v>628</v>
      </c>
      <c r="C258" s="188"/>
      <c r="D258" s="190">
        <v>100</v>
      </c>
      <c r="E258" s="190"/>
      <c r="F258" s="87"/>
    </row>
    <row r="259" spans="1:6" x14ac:dyDescent="0.25">
      <c r="A259" s="94"/>
      <c r="B259" s="118" t="s">
        <v>629</v>
      </c>
      <c r="C259" s="115"/>
      <c r="D259" s="190">
        <v>60</v>
      </c>
      <c r="E259" s="190"/>
      <c r="F259" s="87"/>
    </row>
    <row r="260" spans="1:6" x14ac:dyDescent="0.25">
      <c r="A260" s="94"/>
      <c r="B260" s="118" t="s">
        <v>630</v>
      </c>
      <c r="C260" s="188"/>
      <c r="D260" s="190">
        <v>500</v>
      </c>
      <c r="E260" s="190"/>
      <c r="F260" s="87"/>
    </row>
    <row r="261" spans="1:6" x14ac:dyDescent="0.25">
      <c r="A261" s="94"/>
      <c r="B261" s="118" t="s">
        <v>631</v>
      </c>
      <c r="C261" s="188"/>
      <c r="D261" s="190">
        <v>20</v>
      </c>
      <c r="E261" s="190"/>
      <c r="F261" s="87"/>
    </row>
    <row r="262" spans="1:6" x14ac:dyDescent="0.25">
      <c r="A262" s="94"/>
      <c r="B262" s="208" t="s">
        <v>632</v>
      </c>
      <c r="C262" s="187"/>
      <c r="D262" s="127"/>
      <c r="E262" s="127"/>
      <c r="F262" s="87"/>
    </row>
    <row r="263" spans="1:6" x14ac:dyDescent="0.25">
      <c r="A263" s="94"/>
      <c r="B263" s="118" t="s">
        <v>633</v>
      </c>
      <c r="C263" s="188"/>
      <c r="D263" s="190">
        <v>80</v>
      </c>
      <c r="E263" s="190"/>
      <c r="F263" s="87"/>
    </row>
    <row r="264" spans="1:6" x14ac:dyDescent="0.25">
      <c r="A264" s="94"/>
      <c r="B264" s="118" t="s">
        <v>634</v>
      </c>
      <c r="C264" s="115"/>
      <c r="D264" s="190">
        <v>20</v>
      </c>
      <c r="E264" s="190"/>
      <c r="F264" s="87"/>
    </row>
    <row r="265" spans="1:6" x14ac:dyDescent="0.25">
      <c r="A265" s="94"/>
      <c r="B265" s="118" t="s">
        <v>635</v>
      </c>
      <c r="C265" s="115"/>
      <c r="D265" s="190">
        <v>500</v>
      </c>
      <c r="E265" s="190"/>
      <c r="F265" s="87"/>
    </row>
    <row r="266" spans="1:6" x14ac:dyDescent="0.25">
      <c r="A266" s="94"/>
      <c r="B266" s="118" t="s">
        <v>636</v>
      </c>
      <c r="C266" s="159"/>
      <c r="D266" s="190">
        <v>50</v>
      </c>
      <c r="E266" s="190"/>
      <c r="F266" s="87"/>
    </row>
    <row r="267" spans="1:6" x14ac:dyDescent="0.25">
      <c r="A267" s="94"/>
      <c r="B267" s="118" t="s">
        <v>637</v>
      </c>
      <c r="C267" s="115"/>
      <c r="D267" s="190">
        <v>40</v>
      </c>
      <c r="E267" s="190"/>
      <c r="F267" s="87"/>
    </row>
    <row r="268" spans="1:6" x14ac:dyDescent="0.25">
      <c r="A268" s="94"/>
      <c r="B268" s="118" t="s">
        <v>638</v>
      </c>
      <c r="C268" s="115"/>
      <c r="D268" s="190">
        <v>60</v>
      </c>
      <c r="E268" s="190"/>
      <c r="F268" s="87"/>
    </row>
    <row r="269" spans="1:6" x14ac:dyDescent="0.25">
      <c r="A269" s="94"/>
      <c r="B269" s="118" t="s">
        <v>639</v>
      </c>
      <c r="C269" s="115"/>
      <c r="D269" s="190">
        <v>30</v>
      </c>
      <c r="E269" s="190"/>
      <c r="F269" s="87"/>
    </row>
    <row r="270" spans="1:6" x14ac:dyDescent="0.25">
      <c r="A270" s="119"/>
      <c r="B270" s="209" t="s">
        <v>640</v>
      </c>
      <c r="C270" s="120"/>
      <c r="D270" s="206">
        <v>50</v>
      </c>
      <c r="E270" s="206"/>
      <c r="F270" s="210"/>
    </row>
    <row r="271" spans="1:6" x14ac:dyDescent="0.25">
      <c r="A271" s="119"/>
      <c r="B271" s="209" t="s">
        <v>641</v>
      </c>
      <c r="C271" s="120"/>
      <c r="D271" s="206">
        <v>20</v>
      </c>
      <c r="E271" s="206"/>
      <c r="F271" s="210"/>
    </row>
    <row r="272" spans="1:6" x14ac:dyDescent="0.25">
      <c r="A272" s="94"/>
      <c r="B272" s="135" t="s">
        <v>642</v>
      </c>
      <c r="C272" s="187"/>
      <c r="D272" s="127"/>
      <c r="E272" s="127"/>
      <c r="F272" s="87"/>
    </row>
    <row r="273" spans="1:6" x14ac:dyDescent="0.25">
      <c r="A273" s="94"/>
      <c r="B273" s="118" t="s">
        <v>643</v>
      </c>
      <c r="C273" s="115"/>
      <c r="D273" s="190">
        <v>20</v>
      </c>
      <c r="E273" s="190"/>
      <c r="F273" s="87"/>
    </row>
    <row r="274" spans="1:6" x14ac:dyDescent="0.25">
      <c r="A274" s="94"/>
      <c r="B274" s="118" t="s">
        <v>644</v>
      </c>
      <c r="C274" s="115"/>
      <c r="D274" s="190">
        <v>50</v>
      </c>
      <c r="E274" s="190"/>
      <c r="F274" s="87"/>
    </row>
    <row r="275" spans="1:6" x14ac:dyDescent="0.25">
      <c r="A275" s="94"/>
      <c r="B275" s="118" t="s">
        <v>645</v>
      </c>
      <c r="C275" s="115"/>
      <c r="D275" s="190">
        <v>70</v>
      </c>
      <c r="E275" s="190"/>
      <c r="F275" s="87"/>
    </row>
    <row r="276" spans="1:6" x14ac:dyDescent="0.25">
      <c r="A276" s="94"/>
      <c r="B276" s="118" t="s">
        <v>646</v>
      </c>
      <c r="C276" s="115"/>
      <c r="D276" s="190">
        <v>150</v>
      </c>
      <c r="E276" s="190"/>
      <c r="F276" s="87"/>
    </row>
    <row r="277" spans="1:6" ht="15.75" thickBot="1" x14ac:dyDescent="0.3">
      <c r="A277" s="166"/>
      <c r="B277" s="182" t="s">
        <v>647</v>
      </c>
      <c r="C277" s="130"/>
      <c r="D277" s="202">
        <v>200</v>
      </c>
      <c r="E277" s="202"/>
      <c r="F277" s="87"/>
    </row>
    <row r="278" spans="1:6" x14ac:dyDescent="0.25">
      <c r="A278" s="145"/>
      <c r="B278" s="211" t="s">
        <v>648</v>
      </c>
      <c r="C278" s="203"/>
      <c r="D278" s="212"/>
      <c r="E278" s="212"/>
      <c r="F278" s="87"/>
    </row>
    <row r="279" spans="1:6" ht="15.75" thickBot="1" x14ac:dyDescent="0.3">
      <c r="A279" s="124"/>
      <c r="B279" s="209" t="s">
        <v>649</v>
      </c>
      <c r="C279" s="213"/>
      <c r="D279" s="206">
        <v>150</v>
      </c>
      <c r="E279" s="206"/>
      <c r="F279" s="89"/>
    </row>
    <row r="280" spans="1:6" x14ac:dyDescent="0.25">
      <c r="A280" s="124"/>
      <c r="B280" s="91" t="s">
        <v>385</v>
      </c>
      <c r="C280" s="92" t="s">
        <v>383</v>
      </c>
      <c r="D280" s="93">
        <v>2020</v>
      </c>
      <c r="E280" s="93" t="s">
        <v>989</v>
      </c>
      <c r="F280" s="89"/>
    </row>
    <row r="281" spans="1:6" x14ac:dyDescent="0.25">
      <c r="A281" s="124"/>
      <c r="B281" s="95"/>
      <c r="C281" s="96"/>
      <c r="D281" s="97" t="s">
        <v>386</v>
      </c>
      <c r="E281" s="97"/>
      <c r="F281" s="89"/>
    </row>
    <row r="282" spans="1:6" x14ac:dyDescent="0.25">
      <c r="A282" s="124"/>
      <c r="B282" s="209" t="s">
        <v>650</v>
      </c>
      <c r="C282" s="214"/>
      <c r="D282" s="206">
        <v>40</v>
      </c>
      <c r="E282" s="206"/>
      <c r="F282" s="89"/>
    </row>
    <row r="283" spans="1:6" x14ac:dyDescent="0.25">
      <c r="A283" s="124"/>
      <c r="B283" s="209" t="s">
        <v>651</v>
      </c>
      <c r="C283" s="213"/>
      <c r="D283" s="215" t="s">
        <v>652</v>
      </c>
      <c r="E283" s="215"/>
      <c r="F283" s="89"/>
    </row>
    <row r="284" spans="1:6" x14ac:dyDescent="0.25">
      <c r="A284" s="124"/>
      <c r="B284" s="209" t="s">
        <v>653</v>
      </c>
      <c r="C284" s="213"/>
      <c r="D284" s="206">
        <v>10</v>
      </c>
      <c r="E284" s="206"/>
      <c r="F284" s="89"/>
    </row>
    <row r="285" spans="1:6" ht="15.75" thickBot="1" x14ac:dyDescent="0.3">
      <c r="A285" s="124"/>
      <c r="B285" s="209" t="s">
        <v>654</v>
      </c>
      <c r="C285" s="120"/>
      <c r="D285" s="206">
        <v>5</v>
      </c>
      <c r="E285" s="216"/>
      <c r="F285" s="89"/>
    </row>
    <row r="286" spans="1:6" ht="15.75" thickBot="1" x14ac:dyDescent="0.3">
      <c r="A286" s="94"/>
      <c r="B286" s="788" t="s">
        <v>655</v>
      </c>
      <c r="C286" s="789"/>
      <c r="D286" s="790"/>
      <c r="E286" s="217"/>
      <c r="F286" s="87"/>
    </row>
    <row r="287" spans="1:6" x14ac:dyDescent="0.25">
      <c r="A287" s="94"/>
      <c r="B287" s="135" t="s">
        <v>656</v>
      </c>
      <c r="C287" s="188"/>
      <c r="D287" s="168"/>
      <c r="E287" s="218"/>
      <c r="F287" s="87"/>
    </row>
    <row r="288" spans="1:6" x14ac:dyDescent="0.25">
      <c r="A288" s="104"/>
      <c r="B288" s="219" t="s">
        <v>657</v>
      </c>
      <c r="C288" s="171"/>
      <c r="D288" s="220">
        <v>500</v>
      </c>
      <c r="E288" s="220"/>
      <c r="F288" s="88"/>
    </row>
    <row r="289" spans="1:6" x14ac:dyDescent="0.25">
      <c r="A289" s="94"/>
      <c r="B289" s="118" t="s">
        <v>658</v>
      </c>
      <c r="C289" s="115"/>
      <c r="D289" s="190">
        <v>300</v>
      </c>
      <c r="E289" s="190"/>
      <c r="F289" s="87"/>
    </row>
    <row r="290" spans="1:6" x14ac:dyDescent="0.25">
      <c r="A290" s="94"/>
      <c r="B290" s="118" t="s">
        <v>659</v>
      </c>
      <c r="C290" s="115"/>
      <c r="D290" s="190">
        <v>200</v>
      </c>
      <c r="E290" s="190"/>
      <c r="F290" s="87"/>
    </row>
    <row r="291" spans="1:6" x14ac:dyDescent="0.25">
      <c r="A291" s="94"/>
      <c r="B291" s="118" t="s">
        <v>660</v>
      </c>
      <c r="C291" s="115"/>
      <c r="D291" s="158" t="s">
        <v>661</v>
      </c>
      <c r="E291" s="158"/>
      <c r="F291" s="87"/>
    </row>
    <row r="292" spans="1:6" x14ac:dyDescent="0.25">
      <c r="A292" s="104"/>
      <c r="B292" s="219" t="s">
        <v>662</v>
      </c>
      <c r="C292" s="106"/>
      <c r="D292" s="220">
        <v>60</v>
      </c>
      <c r="E292" s="220"/>
      <c r="F292" s="88"/>
    </row>
    <row r="293" spans="1:6" x14ac:dyDescent="0.25">
      <c r="A293" s="221"/>
      <c r="B293" s="222" t="s">
        <v>663</v>
      </c>
      <c r="C293" s="223"/>
      <c r="D293" s="215" t="s">
        <v>664</v>
      </c>
      <c r="E293" s="224"/>
      <c r="F293" s="87"/>
    </row>
    <row r="294" spans="1:6" x14ac:dyDescent="0.25">
      <c r="A294" s="119"/>
      <c r="B294" s="209" t="s">
        <v>665</v>
      </c>
      <c r="C294" s="120"/>
      <c r="D294" s="215" t="s">
        <v>666</v>
      </c>
      <c r="E294" s="224"/>
      <c r="F294" s="89"/>
    </row>
    <row r="295" spans="1:6" x14ac:dyDescent="0.25">
      <c r="A295" s="119"/>
      <c r="B295" s="209" t="s">
        <v>667</v>
      </c>
      <c r="C295" s="120"/>
      <c r="D295" s="215" t="s">
        <v>668</v>
      </c>
      <c r="E295" s="224"/>
      <c r="F295" s="89"/>
    </row>
    <row r="296" spans="1:6" x14ac:dyDescent="0.25">
      <c r="A296" s="119"/>
      <c r="B296" s="209" t="s">
        <v>669</v>
      </c>
      <c r="C296" s="120"/>
      <c r="D296" s="225" t="s">
        <v>670</v>
      </c>
      <c r="E296" s="226"/>
      <c r="F296" s="89"/>
    </row>
    <row r="297" spans="1:6" x14ac:dyDescent="0.25">
      <c r="A297" s="119"/>
      <c r="B297" s="209" t="s">
        <v>671</v>
      </c>
      <c r="C297" s="120"/>
      <c r="D297" s="225" t="s">
        <v>672</v>
      </c>
      <c r="E297" s="226"/>
      <c r="F297" s="89"/>
    </row>
    <row r="298" spans="1:6" ht="15.75" thickBot="1" x14ac:dyDescent="0.3">
      <c r="A298" s="119"/>
      <c r="B298" s="227" t="s">
        <v>673</v>
      </c>
      <c r="C298" s="228"/>
      <c r="D298" s="229" t="s">
        <v>674</v>
      </c>
      <c r="E298" s="229"/>
      <c r="F298" s="89"/>
    </row>
    <row r="299" spans="1:6" x14ac:dyDescent="0.25">
      <c r="A299" s="94"/>
      <c r="B299" s="118" t="s">
        <v>675</v>
      </c>
      <c r="C299" s="115"/>
      <c r="D299" s="158">
        <v>100</v>
      </c>
      <c r="E299" s="158"/>
      <c r="F299" s="87"/>
    </row>
    <row r="300" spans="1:6" x14ac:dyDescent="0.25">
      <c r="A300" s="94"/>
      <c r="B300" s="135" t="s">
        <v>676</v>
      </c>
      <c r="C300" s="187"/>
      <c r="D300" s="168"/>
      <c r="E300" s="168"/>
      <c r="F300" s="87"/>
    </row>
    <row r="301" spans="1:6" x14ac:dyDescent="0.25">
      <c r="A301" s="104"/>
      <c r="B301" s="219" t="s">
        <v>677</v>
      </c>
      <c r="C301" s="106"/>
      <c r="D301" s="220">
        <v>600</v>
      </c>
      <c r="E301" s="220"/>
      <c r="F301" s="88"/>
    </row>
    <row r="302" spans="1:6" x14ac:dyDescent="0.25">
      <c r="A302" s="104"/>
      <c r="B302" s="219" t="s">
        <v>678</v>
      </c>
      <c r="C302" s="106"/>
      <c r="D302" s="220">
        <v>100</v>
      </c>
      <c r="E302" s="220"/>
      <c r="F302" s="88"/>
    </row>
    <row r="303" spans="1:6" ht="30" x14ac:dyDescent="0.25">
      <c r="A303" s="94"/>
      <c r="B303" s="118" t="s">
        <v>679</v>
      </c>
      <c r="C303" s="115"/>
      <c r="D303" s="230" t="s">
        <v>680</v>
      </c>
      <c r="E303" s="198"/>
      <c r="F303" s="87"/>
    </row>
    <row r="304" spans="1:6" x14ac:dyDescent="0.25">
      <c r="A304" s="94"/>
      <c r="B304" s="118" t="s">
        <v>681</v>
      </c>
      <c r="C304" s="115"/>
      <c r="D304" s="190">
        <v>100</v>
      </c>
      <c r="E304" s="190"/>
      <c r="F304" s="87"/>
    </row>
    <row r="305" spans="1:6" x14ac:dyDescent="0.25">
      <c r="A305" s="94"/>
      <c r="B305" s="135" t="s">
        <v>682</v>
      </c>
      <c r="C305" s="115"/>
      <c r="D305" s="190">
        <v>150</v>
      </c>
      <c r="E305" s="190"/>
      <c r="F305" s="87"/>
    </row>
    <row r="306" spans="1:6" x14ac:dyDescent="0.25">
      <c r="A306" s="94"/>
      <c r="B306" s="118" t="s">
        <v>683</v>
      </c>
      <c r="C306" s="115"/>
      <c r="D306" s="190">
        <v>150</v>
      </c>
      <c r="E306" s="190"/>
      <c r="F306" s="87"/>
    </row>
    <row r="307" spans="1:6" x14ac:dyDescent="0.25">
      <c r="A307" s="104"/>
      <c r="B307" s="219" t="s">
        <v>684</v>
      </c>
      <c r="C307" s="106"/>
      <c r="D307" s="231" t="s">
        <v>685</v>
      </c>
      <c r="E307" s="232"/>
      <c r="F307" s="233"/>
    </row>
    <row r="308" spans="1:6" x14ac:dyDescent="0.25">
      <c r="A308" s="94"/>
      <c r="B308" s="118" t="s">
        <v>686</v>
      </c>
      <c r="C308" s="115"/>
      <c r="D308" s="190">
        <v>30</v>
      </c>
      <c r="E308" s="190"/>
      <c r="F308" s="87"/>
    </row>
    <row r="309" spans="1:6" x14ac:dyDescent="0.25">
      <c r="A309" s="94"/>
      <c r="B309" s="118" t="s">
        <v>687</v>
      </c>
      <c r="C309" s="188"/>
      <c r="D309" s="190">
        <v>10</v>
      </c>
      <c r="E309" s="190"/>
      <c r="F309" s="87"/>
    </row>
    <row r="310" spans="1:6" x14ac:dyDescent="0.25">
      <c r="A310" s="94"/>
      <c r="B310" s="118" t="s">
        <v>688</v>
      </c>
      <c r="C310" s="188"/>
      <c r="D310" s="190">
        <v>300</v>
      </c>
      <c r="E310" s="190"/>
      <c r="F310" s="87"/>
    </row>
    <row r="311" spans="1:6" x14ac:dyDescent="0.25">
      <c r="A311" s="94"/>
      <c r="B311" s="118" t="s">
        <v>689</v>
      </c>
      <c r="C311" s="188"/>
      <c r="D311" s="190">
        <v>20</v>
      </c>
      <c r="E311" s="190"/>
      <c r="F311" s="87"/>
    </row>
    <row r="312" spans="1:6" x14ac:dyDescent="0.25">
      <c r="A312" s="94"/>
      <c r="B312" s="135" t="s">
        <v>690</v>
      </c>
      <c r="C312" s="188"/>
      <c r="D312" s="160"/>
      <c r="E312" s="160"/>
      <c r="F312" s="87"/>
    </row>
    <row r="313" spans="1:6" x14ac:dyDescent="0.25">
      <c r="A313" s="94"/>
      <c r="B313" s="118" t="s">
        <v>691</v>
      </c>
      <c r="C313" s="188"/>
      <c r="D313" s="190">
        <v>600</v>
      </c>
      <c r="E313" s="190"/>
      <c r="F313" s="87"/>
    </row>
    <row r="314" spans="1:6" x14ac:dyDescent="0.25">
      <c r="A314" s="94"/>
      <c r="B314" s="118" t="s">
        <v>692</v>
      </c>
      <c r="C314" s="115"/>
      <c r="D314" s="190">
        <v>400</v>
      </c>
      <c r="E314" s="190"/>
      <c r="F314" s="87"/>
    </row>
    <row r="315" spans="1:6" x14ac:dyDescent="0.25">
      <c r="A315" s="94"/>
      <c r="B315" s="118" t="s">
        <v>693</v>
      </c>
      <c r="C315" s="115"/>
      <c r="D315" s="190">
        <v>50</v>
      </c>
      <c r="E315" s="190"/>
      <c r="F315" s="87"/>
    </row>
    <row r="316" spans="1:6" x14ac:dyDescent="0.25">
      <c r="A316" s="94"/>
      <c r="B316" s="135" t="s">
        <v>694</v>
      </c>
      <c r="C316" s="187"/>
      <c r="D316" s="127"/>
      <c r="E316" s="127"/>
      <c r="F316" s="87"/>
    </row>
    <row r="317" spans="1:6" x14ac:dyDescent="0.25">
      <c r="A317" s="94"/>
      <c r="B317" s="118" t="s">
        <v>695</v>
      </c>
      <c r="C317" s="115"/>
      <c r="D317" s="190">
        <v>200</v>
      </c>
      <c r="E317" s="190"/>
      <c r="F317" s="87"/>
    </row>
    <row r="318" spans="1:6" x14ac:dyDescent="0.25">
      <c r="A318" s="234"/>
      <c r="B318" s="178" t="s">
        <v>696</v>
      </c>
      <c r="C318" s="235"/>
      <c r="D318" s="236">
        <v>100</v>
      </c>
      <c r="E318" s="236"/>
      <c r="F318" s="87"/>
    </row>
    <row r="319" spans="1:6" ht="30.75" thickBot="1" x14ac:dyDescent="0.3">
      <c r="A319" s="166"/>
      <c r="B319" s="182" t="s">
        <v>697</v>
      </c>
      <c r="C319" s="130"/>
      <c r="D319" s="237" t="s">
        <v>698</v>
      </c>
      <c r="E319" s="237"/>
      <c r="F319" s="164"/>
    </row>
    <row r="320" spans="1:6" ht="33.75" customHeight="1" x14ac:dyDescent="0.25">
      <c r="A320" s="145"/>
      <c r="B320" s="184" t="s">
        <v>699</v>
      </c>
      <c r="C320" s="238"/>
      <c r="D320" s="239" t="s">
        <v>698</v>
      </c>
      <c r="E320" s="239"/>
      <c r="F320" s="87"/>
    </row>
    <row r="321" spans="1:6" ht="27" customHeight="1" thickBot="1" x14ac:dyDescent="0.3">
      <c r="A321" s="94"/>
      <c r="B321" s="118" t="s">
        <v>700</v>
      </c>
      <c r="C321" s="188"/>
      <c r="D321" s="138" t="s">
        <v>698</v>
      </c>
      <c r="E321" s="138"/>
      <c r="F321" s="87"/>
    </row>
    <row r="322" spans="1:6" ht="27" customHeight="1" x14ac:dyDescent="0.25">
      <c r="A322" s="94"/>
      <c r="B322" s="91" t="s">
        <v>385</v>
      </c>
      <c r="C322" s="92" t="s">
        <v>383</v>
      </c>
      <c r="D322" s="93">
        <v>2020</v>
      </c>
      <c r="E322" s="93" t="s">
        <v>989</v>
      </c>
      <c r="F322" s="87"/>
    </row>
    <row r="323" spans="1:6" ht="27" customHeight="1" x14ac:dyDescent="0.25">
      <c r="A323" s="94"/>
      <c r="B323" s="95"/>
      <c r="C323" s="96"/>
      <c r="D323" s="97" t="s">
        <v>386</v>
      </c>
      <c r="E323" s="97"/>
      <c r="F323" s="87"/>
    </row>
    <row r="324" spans="1:6" ht="20.25" customHeight="1" x14ac:dyDescent="0.25">
      <c r="A324" s="94"/>
      <c r="B324" s="135" t="s">
        <v>701</v>
      </c>
      <c r="C324" s="187"/>
      <c r="D324" s="168"/>
      <c r="E324" s="168"/>
      <c r="F324" s="87"/>
    </row>
    <row r="325" spans="1:6" ht="30" x14ac:dyDescent="0.25">
      <c r="A325" s="94"/>
      <c r="B325" s="137" t="s">
        <v>702</v>
      </c>
      <c r="C325" s="115"/>
      <c r="D325" s="231">
        <v>1000</v>
      </c>
      <c r="E325" s="231"/>
      <c r="F325" s="87"/>
    </row>
    <row r="326" spans="1:6" x14ac:dyDescent="0.25">
      <c r="A326" s="94"/>
      <c r="B326" s="118" t="s">
        <v>703</v>
      </c>
      <c r="C326" s="115"/>
      <c r="D326" s="231">
        <v>800</v>
      </c>
      <c r="E326" s="231"/>
      <c r="F326" s="87"/>
    </row>
    <row r="327" spans="1:6" x14ac:dyDescent="0.25">
      <c r="A327" s="94"/>
      <c r="B327" s="118" t="s">
        <v>704</v>
      </c>
      <c r="C327" s="115"/>
      <c r="D327" s="231">
        <v>600</v>
      </c>
      <c r="E327" s="231"/>
      <c r="F327" s="87"/>
    </row>
    <row r="328" spans="1:6" x14ac:dyDescent="0.25">
      <c r="A328" s="94"/>
      <c r="B328" s="118" t="s">
        <v>705</v>
      </c>
      <c r="C328" s="115"/>
      <c r="D328" s="231">
        <v>300</v>
      </c>
      <c r="E328" s="231"/>
      <c r="F328" s="87"/>
    </row>
    <row r="329" spans="1:6" x14ac:dyDescent="0.25">
      <c r="A329" s="94"/>
      <c r="B329" s="118" t="s">
        <v>706</v>
      </c>
      <c r="C329" s="115"/>
      <c r="D329" s="231">
        <v>500</v>
      </c>
      <c r="E329" s="231"/>
      <c r="F329" s="87"/>
    </row>
    <row r="330" spans="1:6" x14ac:dyDescent="0.25">
      <c r="A330" s="94"/>
      <c r="B330" s="118" t="s">
        <v>707</v>
      </c>
      <c r="C330" s="115"/>
      <c r="D330" s="231">
        <v>350</v>
      </c>
      <c r="E330" s="231"/>
      <c r="F330" s="87"/>
    </row>
    <row r="331" spans="1:6" x14ac:dyDescent="0.25">
      <c r="A331" s="94"/>
      <c r="B331" s="118" t="s">
        <v>708</v>
      </c>
      <c r="C331" s="115"/>
      <c r="D331" s="220">
        <v>50</v>
      </c>
      <c r="E331" s="220"/>
      <c r="F331" s="87"/>
    </row>
    <row r="332" spans="1:6" x14ac:dyDescent="0.25">
      <c r="A332" s="94"/>
      <c r="B332" s="118" t="s">
        <v>709</v>
      </c>
      <c r="C332" s="188"/>
      <c r="D332" s="220">
        <v>30</v>
      </c>
      <c r="E332" s="220"/>
      <c r="F332" s="87"/>
    </row>
    <row r="333" spans="1:6" ht="15.75" customHeight="1" x14ac:dyDescent="0.25">
      <c r="A333" s="94"/>
      <c r="B333" s="118" t="s">
        <v>710</v>
      </c>
      <c r="C333" s="115"/>
      <c r="D333" s="138" t="s">
        <v>711</v>
      </c>
      <c r="E333" s="138"/>
      <c r="F333" s="87"/>
    </row>
    <row r="334" spans="1:6" ht="21.75" customHeight="1" x14ac:dyDescent="0.25">
      <c r="A334" s="94"/>
      <c r="B334" s="118" t="s">
        <v>712</v>
      </c>
      <c r="C334" s="115"/>
      <c r="D334" s="138" t="s">
        <v>713</v>
      </c>
      <c r="E334" s="138"/>
      <c r="F334" s="87"/>
    </row>
    <row r="335" spans="1:6" ht="22.5" customHeight="1" x14ac:dyDescent="0.25">
      <c r="A335" s="94"/>
      <c r="B335" s="118" t="s">
        <v>714</v>
      </c>
      <c r="C335" s="115"/>
      <c r="D335" s="138" t="s">
        <v>715</v>
      </c>
      <c r="E335" s="138"/>
      <c r="F335" s="87"/>
    </row>
    <row r="336" spans="1:6" ht="21" customHeight="1" x14ac:dyDescent="0.25">
      <c r="A336" s="94"/>
      <c r="B336" s="118" t="s">
        <v>994</v>
      </c>
      <c r="C336" s="115"/>
      <c r="D336" s="138" t="s">
        <v>716</v>
      </c>
      <c r="E336" s="138"/>
      <c r="F336" s="87"/>
    </row>
    <row r="337" spans="1:6" x14ac:dyDescent="0.25">
      <c r="A337" s="94"/>
      <c r="B337" s="118" t="s">
        <v>717</v>
      </c>
      <c r="C337" s="115"/>
      <c r="D337" s="190">
        <v>1000</v>
      </c>
      <c r="E337" s="190"/>
      <c r="F337" s="87"/>
    </row>
    <row r="338" spans="1:6" x14ac:dyDescent="0.25">
      <c r="A338" s="94"/>
      <c r="B338" s="118" t="s">
        <v>718</v>
      </c>
      <c r="C338" s="187"/>
      <c r="D338" s="127"/>
      <c r="E338" s="127"/>
      <c r="F338" s="87"/>
    </row>
    <row r="339" spans="1:6" x14ac:dyDescent="0.25">
      <c r="A339" s="94"/>
      <c r="B339" s="118" t="s">
        <v>719</v>
      </c>
      <c r="C339" s="188"/>
      <c r="D339" s="190">
        <v>700</v>
      </c>
      <c r="E339" s="190"/>
      <c r="F339" s="87"/>
    </row>
    <row r="340" spans="1:6" x14ac:dyDescent="0.25">
      <c r="A340" s="94"/>
      <c r="B340" s="118" t="s">
        <v>720</v>
      </c>
      <c r="C340" s="188"/>
      <c r="D340" s="190">
        <v>500</v>
      </c>
      <c r="E340" s="190"/>
      <c r="F340" s="87"/>
    </row>
    <row r="341" spans="1:6" x14ac:dyDescent="0.25">
      <c r="A341" s="94"/>
      <c r="B341" s="118" t="s">
        <v>721</v>
      </c>
      <c r="C341" s="188"/>
      <c r="D341" s="190">
        <v>400</v>
      </c>
      <c r="E341" s="190"/>
      <c r="F341" s="87"/>
    </row>
    <row r="342" spans="1:6" x14ac:dyDescent="0.25">
      <c r="A342" s="94"/>
      <c r="B342" s="118" t="s">
        <v>722</v>
      </c>
      <c r="C342" s="188"/>
      <c r="D342" s="190">
        <v>300</v>
      </c>
      <c r="E342" s="190"/>
      <c r="F342" s="87"/>
    </row>
    <row r="343" spans="1:6" x14ac:dyDescent="0.25">
      <c r="A343" s="94"/>
      <c r="B343" s="118" t="s">
        <v>723</v>
      </c>
      <c r="C343" s="188"/>
      <c r="D343" s="190">
        <v>200</v>
      </c>
      <c r="E343" s="190"/>
      <c r="F343" s="87"/>
    </row>
    <row r="344" spans="1:6" x14ac:dyDescent="0.25">
      <c r="A344" s="94"/>
      <c r="B344" s="118" t="s">
        <v>724</v>
      </c>
      <c r="C344" s="188"/>
      <c r="D344" s="190"/>
      <c r="E344" s="190"/>
      <c r="F344" s="87"/>
    </row>
    <row r="345" spans="1:6" x14ac:dyDescent="0.25">
      <c r="A345" s="94"/>
      <c r="B345" s="118" t="s">
        <v>719</v>
      </c>
      <c r="C345" s="188"/>
      <c r="D345" s="190">
        <v>250</v>
      </c>
      <c r="E345" s="190"/>
      <c r="F345" s="87"/>
    </row>
    <row r="346" spans="1:6" x14ac:dyDescent="0.25">
      <c r="A346" s="94"/>
      <c r="B346" s="118" t="s">
        <v>720</v>
      </c>
      <c r="C346" s="188"/>
      <c r="D346" s="190">
        <v>200</v>
      </c>
      <c r="E346" s="190"/>
      <c r="F346" s="87"/>
    </row>
    <row r="347" spans="1:6" x14ac:dyDescent="0.25">
      <c r="A347" s="94"/>
      <c r="B347" s="118" t="s">
        <v>721</v>
      </c>
      <c r="C347" s="188"/>
      <c r="D347" s="190">
        <v>100</v>
      </c>
      <c r="E347" s="190"/>
      <c r="F347" s="87"/>
    </row>
    <row r="348" spans="1:6" x14ac:dyDescent="0.25">
      <c r="A348" s="94"/>
      <c r="B348" s="118" t="s">
        <v>722</v>
      </c>
      <c r="C348" s="188"/>
      <c r="D348" s="190">
        <v>80</v>
      </c>
      <c r="E348" s="190"/>
      <c r="F348" s="87"/>
    </row>
    <row r="349" spans="1:6" x14ac:dyDescent="0.25">
      <c r="A349" s="94"/>
      <c r="B349" s="118" t="s">
        <v>723</v>
      </c>
      <c r="C349" s="188"/>
      <c r="D349" s="190">
        <v>50</v>
      </c>
      <c r="E349" s="190"/>
      <c r="F349" s="87"/>
    </row>
    <row r="350" spans="1:6" x14ac:dyDescent="0.25">
      <c r="A350" s="94"/>
      <c r="B350" s="118" t="s">
        <v>725</v>
      </c>
      <c r="C350" s="188"/>
      <c r="D350" s="190">
        <v>35</v>
      </c>
      <c r="E350" s="190"/>
      <c r="F350" s="87"/>
    </row>
    <row r="351" spans="1:6" x14ac:dyDescent="0.25">
      <c r="A351" s="94"/>
      <c r="B351" s="118" t="s">
        <v>726</v>
      </c>
      <c r="C351" s="240"/>
      <c r="D351" s="190">
        <v>60</v>
      </c>
      <c r="E351" s="190"/>
      <c r="F351" s="87"/>
    </row>
    <row r="352" spans="1:6" x14ac:dyDescent="0.25">
      <c r="A352" s="94"/>
      <c r="B352" s="118" t="s">
        <v>727</v>
      </c>
      <c r="C352" s="115"/>
      <c r="D352" s="190">
        <v>15</v>
      </c>
      <c r="E352" s="190"/>
      <c r="F352" s="87"/>
    </row>
    <row r="353" spans="1:6" x14ac:dyDescent="0.25">
      <c r="A353" s="94"/>
      <c r="B353" s="135" t="s">
        <v>728</v>
      </c>
      <c r="C353" s="187"/>
      <c r="D353" s="127"/>
      <c r="E353" s="127"/>
      <c r="F353" s="87"/>
    </row>
    <row r="354" spans="1:6" x14ac:dyDescent="0.25">
      <c r="A354" s="94"/>
      <c r="B354" s="118" t="s">
        <v>729</v>
      </c>
      <c r="C354" s="115"/>
      <c r="D354" s="190">
        <v>4000</v>
      </c>
      <c r="E354" s="190"/>
      <c r="F354" s="87"/>
    </row>
    <row r="355" spans="1:6" x14ac:dyDescent="0.25">
      <c r="A355" s="94"/>
      <c r="B355" s="118" t="s">
        <v>730</v>
      </c>
      <c r="C355" s="115"/>
      <c r="D355" s="190">
        <v>2000</v>
      </c>
      <c r="E355" s="190"/>
      <c r="F355" s="87"/>
    </row>
    <row r="356" spans="1:6" x14ac:dyDescent="0.25">
      <c r="A356" s="94"/>
      <c r="B356" s="118" t="s">
        <v>731</v>
      </c>
      <c r="C356" s="115"/>
      <c r="D356" s="190">
        <v>750</v>
      </c>
      <c r="E356" s="190"/>
      <c r="F356" s="87"/>
    </row>
    <row r="357" spans="1:6" x14ac:dyDescent="0.25">
      <c r="A357" s="94"/>
      <c r="B357" s="118" t="s">
        <v>732</v>
      </c>
      <c r="C357" s="115"/>
      <c r="D357" s="190">
        <v>1000</v>
      </c>
      <c r="E357" s="190"/>
      <c r="F357" s="87"/>
    </row>
    <row r="358" spans="1:6" x14ac:dyDescent="0.25">
      <c r="A358" s="94"/>
      <c r="B358" s="118" t="s">
        <v>733</v>
      </c>
      <c r="C358" s="115"/>
      <c r="D358" s="190">
        <v>150</v>
      </c>
      <c r="E358" s="190"/>
      <c r="F358" s="87"/>
    </row>
    <row r="359" spans="1:6" x14ac:dyDescent="0.25">
      <c r="A359" s="94"/>
      <c r="B359" s="118" t="s">
        <v>734</v>
      </c>
      <c r="C359" s="115"/>
      <c r="D359" s="190">
        <v>600</v>
      </c>
      <c r="E359" s="190"/>
      <c r="F359" s="87"/>
    </row>
    <row r="360" spans="1:6" x14ac:dyDescent="0.25">
      <c r="A360" s="234"/>
      <c r="B360" s="178" t="s">
        <v>735</v>
      </c>
      <c r="C360" s="235"/>
      <c r="D360" s="236">
        <v>300</v>
      </c>
      <c r="E360" s="236"/>
      <c r="F360" s="87"/>
    </row>
    <row r="361" spans="1:6" ht="15.75" thickBot="1" x14ac:dyDescent="0.3">
      <c r="A361" s="166"/>
      <c r="B361" s="182" t="s">
        <v>736</v>
      </c>
      <c r="C361" s="130"/>
      <c r="D361" s="202">
        <v>300</v>
      </c>
      <c r="E361" s="202"/>
      <c r="F361" s="87"/>
    </row>
    <row r="362" spans="1:6" x14ac:dyDescent="0.25">
      <c r="A362" s="145"/>
      <c r="B362" s="184" t="s">
        <v>737</v>
      </c>
      <c r="C362" s="238"/>
      <c r="D362" s="204">
        <v>100</v>
      </c>
      <c r="E362" s="204"/>
      <c r="F362" s="87"/>
    </row>
    <row r="363" spans="1:6" ht="15.75" thickBot="1" x14ac:dyDescent="0.3">
      <c r="A363" s="94"/>
      <c r="B363" s="118" t="s">
        <v>738</v>
      </c>
      <c r="C363" s="115"/>
      <c r="D363" s="190">
        <v>50</v>
      </c>
      <c r="E363" s="190"/>
      <c r="F363" s="87"/>
    </row>
    <row r="364" spans="1:6" x14ac:dyDescent="0.25">
      <c r="A364" s="94"/>
      <c r="B364" s="91" t="s">
        <v>385</v>
      </c>
      <c r="C364" s="92" t="s">
        <v>383</v>
      </c>
      <c r="D364" s="93">
        <v>2020</v>
      </c>
      <c r="E364" s="93" t="s">
        <v>989</v>
      </c>
      <c r="F364" s="87"/>
    </row>
    <row r="365" spans="1:6" x14ac:dyDescent="0.25">
      <c r="A365" s="94"/>
      <c r="B365" s="95"/>
      <c r="C365" s="96"/>
      <c r="D365" s="97" t="s">
        <v>386</v>
      </c>
      <c r="E365" s="97"/>
      <c r="F365" s="87"/>
    </row>
    <row r="366" spans="1:6" x14ac:dyDescent="0.25">
      <c r="A366" s="94"/>
      <c r="B366" s="118" t="s">
        <v>739</v>
      </c>
      <c r="C366" s="115"/>
      <c r="D366" s="190">
        <v>800</v>
      </c>
      <c r="E366" s="190"/>
      <c r="F366" s="87"/>
    </row>
    <row r="367" spans="1:6" x14ac:dyDescent="0.25">
      <c r="A367" s="94"/>
      <c r="B367" s="118" t="s">
        <v>740</v>
      </c>
      <c r="C367" s="115"/>
      <c r="D367" s="190" t="s">
        <v>741</v>
      </c>
      <c r="E367" s="190"/>
      <c r="F367" s="87"/>
    </row>
    <row r="368" spans="1:6" x14ac:dyDescent="0.25">
      <c r="A368" s="94"/>
      <c r="B368" s="118" t="s">
        <v>742</v>
      </c>
      <c r="C368" s="115"/>
      <c r="D368" s="190">
        <v>80</v>
      </c>
      <c r="E368" s="190"/>
      <c r="F368" s="87"/>
    </row>
    <row r="369" spans="1:6" ht="30" x14ac:dyDescent="0.25">
      <c r="A369" s="94"/>
      <c r="B369" s="118" t="s">
        <v>743</v>
      </c>
      <c r="C369" s="115"/>
      <c r="D369" s="158" t="s">
        <v>995</v>
      </c>
      <c r="E369" s="158"/>
      <c r="F369" s="87"/>
    </row>
    <row r="370" spans="1:6" ht="38.25" customHeight="1" x14ac:dyDescent="0.25">
      <c r="A370" s="94"/>
      <c r="B370" s="118" t="s">
        <v>744</v>
      </c>
      <c r="C370" s="115"/>
      <c r="D370" s="138" t="s">
        <v>745</v>
      </c>
      <c r="E370" s="138"/>
      <c r="F370" s="87"/>
    </row>
    <row r="371" spans="1:6" x14ac:dyDescent="0.25">
      <c r="A371" s="94"/>
      <c r="B371" s="118" t="s">
        <v>746</v>
      </c>
      <c r="C371" s="115"/>
      <c r="D371" s="190">
        <v>30</v>
      </c>
      <c r="E371" s="190"/>
      <c r="F371" s="87"/>
    </row>
    <row r="372" spans="1:6" x14ac:dyDescent="0.25">
      <c r="A372" s="94"/>
      <c r="B372" s="118" t="s">
        <v>747</v>
      </c>
      <c r="C372" s="115"/>
      <c r="D372" s="190">
        <v>40</v>
      </c>
      <c r="E372" s="190"/>
      <c r="F372" s="87"/>
    </row>
    <row r="373" spans="1:6" x14ac:dyDescent="0.25">
      <c r="A373" s="94"/>
      <c r="B373" s="118" t="s">
        <v>748</v>
      </c>
      <c r="C373" s="115"/>
      <c r="D373" s="190">
        <v>40</v>
      </c>
      <c r="E373" s="190"/>
      <c r="F373" s="87"/>
    </row>
    <row r="374" spans="1:6" x14ac:dyDescent="0.25">
      <c r="A374" s="94"/>
      <c r="B374" s="118" t="s">
        <v>749</v>
      </c>
      <c r="C374" s="115"/>
      <c r="D374" s="190">
        <v>60</v>
      </c>
      <c r="E374" s="190"/>
      <c r="F374" s="87"/>
    </row>
    <row r="375" spans="1:6" x14ac:dyDescent="0.25">
      <c r="A375" s="94"/>
      <c r="B375" s="118" t="s">
        <v>750</v>
      </c>
      <c r="C375" s="115"/>
      <c r="D375" s="158" t="s">
        <v>741</v>
      </c>
      <c r="E375" s="158"/>
      <c r="F375" s="87"/>
    </row>
    <row r="376" spans="1:6" ht="30" x14ac:dyDescent="0.25">
      <c r="A376" s="94"/>
      <c r="B376" s="118" t="s">
        <v>751</v>
      </c>
      <c r="C376" s="115"/>
      <c r="D376" s="138" t="s">
        <v>752</v>
      </c>
      <c r="E376" s="138"/>
      <c r="F376" s="87"/>
    </row>
    <row r="377" spans="1:6" x14ac:dyDescent="0.25">
      <c r="A377" s="94"/>
      <c r="B377" s="118" t="s">
        <v>753</v>
      </c>
      <c r="C377" s="115"/>
      <c r="D377" s="158">
        <v>5</v>
      </c>
      <c r="E377" s="158"/>
      <c r="F377" s="87"/>
    </row>
    <row r="378" spans="1:6" x14ac:dyDescent="0.25">
      <c r="A378" s="94"/>
      <c r="B378" s="135" t="s">
        <v>754</v>
      </c>
      <c r="C378" s="187"/>
      <c r="D378" s="168"/>
      <c r="E378" s="168"/>
      <c r="F378" s="87"/>
    </row>
    <row r="379" spans="1:6" x14ac:dyDescent="0.25">
      <c r="A379" s="94"/>
      <c r="B379" s="118" t="s">
        <v>755</v>
      </c>
      <c r="C379" s="115"/>
      <c r="D379" s="190">
        <v>60</v>
      </c>
      <c r="E379" s="190"/>
      <c r="F379" s="87"/>
    </row>
    <row r="380" spans="1:6" x14ac:dyDescent="0.25">
      <c r="A380" s="94"/>
      <c r="B380" s="118" t="s">
        <v>756</v>
      </c>
      <c r="C380" s="115"/>
      <c r="D380" s="190">
        <v>200</v>
      </c>
      <c r="E380" s="190"/>
      <c r="F380" s="87"/>
    </row>
    <row r="381" spans="1:6" x14ac:dyDescent="0.25">
      <c r="A381" s="94"/>
      <c r="B381" s="118" t="s">
        <v>757</v>
      </c>
      <c r="C381" s="115"/>
      <c r="D381" s="190">
        <v>25000</v>
      </c>
      <c r="E381" s="190"/>
      <c r="F381" s="87"/>
    </row>
    <row r="382" spans="1:6" x14ac:dyDescent="0.25">
      <c r="A382" s="94"/>
      <c r="B382" s="118" t="s">
        <v>758</v>
      </c>
      <c r="C382" s="115"/>
      <c r="D382" s="190">
        <v>500</v>
      </c>
      <c r="E382" s="190"/>
      <c r="F382" s="87"/>
    </row>
    <row r="383" spans="1:6" x14ac:dyDescent="0.25">
      <c r="A383" s="94"/>
      <c r="B383" s="118" t="s">
        <v>759</v>
      </c>
      <c r="C383" s="115"/>
      <c r="D383" s="190">
        <v>6000</v>
      </c>
      <c r="E383" s="190"/>
      <c r="F383" s="87"/>
    </row>
    <row r="384" spans="1:6" x14ac:dyDescent="0.25">
      <c r="A384" s="94"/>
      <c r="B384" s="118" t="s">
        <v>760</v>
      </c>
      <c r="C384" s="115"/>
      <c r="D384" s="190">
        <v>2000</v>
      </c>
      <c r="E384" s="190"/>
      <c r="F384" s="87"/>
    </row>
    <row r="385" spans="1:6" x14ac:dyDescent="0.25">
      <c r="A385" s="124"/>
      <c r="B385" s="118" t="s">
        <v>761</v>
      </c>
      <c r="C385" s="115"/>
      <c r="D385" s="190">
        <v>5000</v>
      </c>
      <c r="E385" s="190"/>
      <c r="F385" s="89"/>
    </row>
    <row r="386" spans="1:6" x14ac:dyDescent="0.25">
      <c r="A386" s="94"/>
      <c r="B386" s="118" t="s">
        <v>762</v>
      </c>
      <c r="C386" s="115"/>
      <c r="D386" s="190">
        <v>3000</v>
      </c>
      <c r="E386" s="190"/>
      <c r="F386" s="87"/>
    </row>
    <row r="387" spans="1:6" x14ac:dyDescent="0.25">
      <c r="A387" s="94"/>
      <c r="B387" s="118" t="s">
        <v>763</v>
      </c>
      <c r="C387" s="115"/>
      <c r="D387" s="190">
        <v>1000</v>
      </c>
      <c r="E387" s="190"/>
      <c r="F387" s="87"/>
    </row>
    <row r="388" spans="1:6" x14ac:dyDescent="0.25">
      <c r="A388" s="94"/>
      <c r="B388" s="135" t="s">
        <v>764</v>
      </c>
      <c r="C388" s="187"/>
      <c r="D388" s="127"/>
      <c r="E388" s="127"/>
      <c r="F388" s="87"/>
    </row>
    <row r="389" spans="1:6" x14ac:dyDescent="0.25">
      <c r="A389" s="94"/>
      <c r="B389" s="118" t="s">
        <v>765</v>
      </c>
      <c r="C389" s="115"/>
      <c r="D389" s="190">
        <v>2000</v>
      </c>
      <c r="E389" s="190"/>
      <c r="F389" s="87"/>
    </row>
    <row r="390" spans="1:6" x14ac:dyDescent="0.25">
      <c r="A390" s="94"/>
      <c r="B390" s="118" t="s">
        <v>766</v>
      </c>
      <c r="C390" s="115"/>
      <c r="D390" s="190">
        <v>10000</v>
      </c>
      <c r="E390" s="190"/>
      <c r="F390" s="87"/>
    </row>
    <row r="391" spans="1:6" x14ac:dyDescent="0.25">
      <c r="A391" s="94"/>
      <c r="B391" s="241" t="s">
        <v>767</v>
      </c>
      <c r="C391" s="115"/>
      <c r="D391" s="190"/>
      <c r="E391" s="190"/>
      <c r="F391" s="87"/>
    </row>
    <row r="392" spans="1:6" x14ac:dyDescent="0.25">
      <c r="A392" s="94"/>
      <c r="B392" s="241" t="s">
        <v>768</v>
      </c>
      <c r="C392" s="115"/>
      <c r="D392" s="197">
        <v>10000</v>
      </c>
      <c r="E392" s="197"/>
      <c r="F392" s="87"/>
    </row>
    <row r="393" spans="1:6" x14ac:dyDescent="0.25">
      <c r="A393" s="94"/>
      <c r="B393" s="241" t="s">
        <v>769</v>
      </c>
      <c r="C393" s="115"/>
      <c r="D393" s="197">
        <v>10000</v>
      </c>
      <c r="E393" s="197"/>
      <c r="F393" s="87"/>
    </row>
    <row r="394" spans="1:6" x14ac:dyDescent="0.25">
      <c r="A394" s="94"/>
      <c r="B394" s="241" t="s">
        <v>770</v>
      </c>
      <c r="C394" s="115"/>
      <c r="D394" s="197">
        <v>10000</v>
      </c>
      <c r="E394" s="197"/>
      <c r="F394" s="87"/>
    </row>
    <row r="395" spans="1:6" x14ac:dyDescent="0.25">
      <c r="A395" s="94"/>
      <c r="B395" s="118" t="s">
        <v>771</v>
      </c>
      <c r="C395" s="115"/>
      <c r="D395" s="190">
        <v>200</v>
      </c>
      <c r="E395" s="190"/>
      <c r="F395" s="87"/>
    </row>
    <row r="396" spans="1:6" x14ac:dyDescent="0.25">
      <c r="A396" s="94"/>
      <c r="B396" s="118" t="s">
        <v>772</v>
      </c>
      <c r="C396" s="115"/>
      <c r="D396" s="190">
        <v>200</v>
      </c>
      <c r="E396" s="190"/>
      <c r="F396" s="87"/>
    </row>
    <row r="397" spans="1:6" ht="24.75" customHeight="1" x14ac:dyDescent="0.25">
      <c r="A397" s="94"/>
      <c r="B397" s="118" t="s">
        <v>773</v>
      </c>
      <c r="C397" s="115"/>
      <c r="D397" s="138" t="s">
        <v>774</v>
      </c>
      <c r="E397" s="138"/>
      <c r="F397" s="87"/>
    </row>
    <row r="398" spans="1:6" ht="37.5" customHeight="1" x14ac:dyDescent="0.25">
      <c r="A398" s="94"/>
      <c r="B398" s="118" t="s">
        <v>775</v>
      </c>
      <c r="C398" s="115"/>
      <c r="D398" s="138" t="s">
        <v>776</v>
      </c>
      <c r="E398" s="242"/>
      <c r="F398" s="87"/>
    </row>
    <row r="399" spans="1:6" ht="24" customHeight="1" x14ac:dyDescent="0.25">
      <c r="A399" s="94"/>
      <c r="B399" s="118" t="s">
        <v>777</v>
      </c>
      <c r="C399" s="115"/>
      <c r="D399" s="158" t="s">
        <v>778</v>
      </c>
      <c r="E399" s="158"/>
      <c r="F399" s="87"/>
    </row>
    <row r="400" spans="1:6" x14ac:dyDescent="0.25">
      <c r="A400" s="94"/>
      <c r="B400" s="118" t="s">
        <v>779</v>
      </c>
      <c r="C400" s="115"/>
      <c r="D400" s="158">
        <v>150</v>
      </c>
      <c r="E400" s="158"/>
      <c r="F400" s="87"/>
    </row>
    <row r="401" spans="1:6" x14ac:dyDescent="0.25">
      <c r="A401" s="94"/>
      <c r="B401" s="118" t="s">
        <v>780</v>
      </c>
      <c r="C401" s="115"/>
      <c r="D401" s="158">
        <v>100</v>
      </c>
      <c r="E401" s="158"/>
      <c r="F401" s="87"/>
    </row>
    <row r="402" spans="1:6" x14ac:dyDescent="0.25">
      <c r="A402" s="94"/>
      <c r="B402" s="135" t="s">
        <v>781</v>
      </c>
      <c r="C402" s="115"/>
      <c r="D402" s="158">
        <v>60</v>
      </c>
      <c r="E402" s="158"/>
      <c r="F402" s="87"/>
    </row>
    <row r="403" spans="1:6" ht="15.75" thickBot="1" x14ac:dyDescent="0.3">
      <c r="A403" s="94"/>
      <c r="B403" s="118" t="s">
        <v>779</v>
      </c>
      <c r="C403" s="115"/>
      <c r="D403" s="158">
        <v>50</v>
      </c>
      <c r="E403" s="158"/>
      <c r="F403" s="87"/>
    </row>
    <row r="404" spans="1:6" x14ac:dyDescent="0.25">
      <c r="A404" s="94"/>
      <c r="B404" s="91" t="s">
        <v>385</v>
      </c>
      <c r="C404" s="92" t="s">
        <v>383</v>
      </c>
      <c r="D404" s="93">
        <v>2020</v>
      </c>
      <c r="E404" s="93" t="s">
        <v>989</v>
      </c>
      <c r="F404" s="87"/>
    </row>
    <row r="405" spans="1:6" x14ac:dyDescent="0.25">
      <c r="A405" s="94"/>
      <c r="B405" s="95"/>
      <c r="C405" s="96"/>
      <c r="D405" s="97" t="s">
        <v>386</v>
      </c>
      <c r="E405" s="97"/>
      <c r="F405" s="87"/>
    </row>
    <row r="406" spans="1:6" x14ac:dyDescent="0.25">
      <c r="A406" s="94"/>
      <c r="B406" s="118" t="s">
        <v>780</v>
      </c>
      <c r="C406" s="115"/>
      <c r="D406" s="158">
        <v>40</v>
      </c>
      <c r="E406" s="158"/>
      <c r="F406" s="87"/>
    </row>
    <row r="407" spans="1:6" x14ac:dyDescent="0.25">
      <c r="A407" s="166"/>
      <c r="B407" s="118" t="s">
        <v>782</v>
      </c>
      <c r="C407" s="115"/>
      <c r="D407" s="190">
        <v>40</v>
      </c>
      <c r="E407" s="190"/>
      <c r="F407" s="87"/>
    </row>
    <row r="408" spans="1:6" ht="15.75" thickBot="1" x14ac:dyDescent="0.3">
      <c r="A408" s="166"/>
      <c r="B408" s="182" t="s">
        <v>783</v>
      </c>
      <c r="C408" s="130"/>
      <c r="D408" s="202">
        <v>24</v>
      </c>
      <c r="E408" s="202"/>
      <c r="F408" s="87"/>
    </row>
    <row r="409" spans="1:6" x14ac:dyDescent="0.25">
      <c r="A409" s="94"/>
      <c r="B409" s="118" t="s">
        <v>784</v>
      </c>
      <c r="C409" s="115"/>
      <c r="D409" s="190">
        <v>60</v>
      </c>
      <c r="E409" s="190"/>
      <c r="F409" s="87"/>
    </row>
    <row r="410" spans="1:6" x14ac:dyDescent="0.25">
      <c r="A410" s="94"/>
      <c r="B410" s="118" t="s">
        <v>785</v>
      </c>
      <c r="C410" s="115"/>
      <c r="D410" s="190">
        <v>100</v>
      </c>
      <c r="E410" s="190"/>
      <c r="F410" s="87"/>
    </row>
    <row r="411" spans="1:6" x14ac:dyDescent="0.25">
      <c r="A411" s="94"/>
      <c r="B411" s="118" t="s">
        <v>786</v>
      </c>
      <c r="C411" s="115"/>
      <c r="D411" s="190">
        <v>60</v>
      </c>
      <c r="E411" s="190"/>
      <c r="F411" s="87"/>
    </row>
    <row r="412" spans="1:6" x14ac:dyDescent="0.25">
      <c r="A412" s="94"/>
      <c r="B412" s="118" t="s">
        <v>787</v>
      </c>
      <c r="C412" s="115"/>
      <c r="D412" s="190" t="s">
        <v>788</v>
      </c>
      <c r="E412" s="190"/>
      <c r="F412" s="87"/>
    </row>
    <row r="413" spans="1:6" x14ac:dyDescent="0.25">
      <c r="A413" s="94"/>
      <c r="B413" s="118" t="s">
        <v>789</v>
      </c>
      <c r="C413" s="115"/>
      <c r="D413" s="190" t="s">
        <v>790</v>
      </c>
      <c r="E413" s="190"/>
      <c r="F413" s="87"/>
    </row>
    <row r="414" spans="1:6" x14ac:dyDescent="0.25">
      <c r="A414" s="94"/>
      <c r="B414" s="118" t="s">
        <v>791</v>
      </c>
      <c r="C414" s="115"/>
      <c r="D414" s="190">
        <v>50</v>
      </c>
      <c r="E414" s="190"/>
      <c r="F414" s="87"/>
    </row>
    <row r="415" spans="1:6" ht="28.5" x14ac:dyDescent="0.25">
      <c r="A415" s="243"/>
      <c r="B415" s="244" t="s">
        <v>792</v>
      </c>
      <c r="C415" s="245"/>
      <c r="D415" s="246">
        <v>400</v>
      </c>
      <c r="E415" s="246"/>
      <c r="F415" s="247"/>
    </row>
    <row r="416" spans="1:6" x14ac:dyDescent="0.25">
      <c r="A416" s="243"/>
      <c r="B416" s="244" t="s">
        <v>793</v>
      </c>
      <c r="C416" s="245"/>
      <c r="D416" s="246">
        <v>300</v>
      </c>
      <c r="E416" s="246"/>
      <c r="F416" s="247"/>
    </row>
    <row r="417" spans="1:6" x14ac:dyDescent="0.25">
      <c r="A417" s="94"/>
      <c r="B417" s="118" t="s">
        <v>794</v>
      </c>
      <c r="C417" s="115"/>
      <c r="D417" s="190">
        <v>60</v>
      </c>
      <c r="E417" s="190"/>
      <c r="F417" s="87"/>
    </row>
    <row r="418" spans="1:6" x14ac:dyDescent="0.25">
      <c r="A418" s="94"/>
      <c r="B418" s="118" t="s">
        <v>795</v>
      </c>
      <c r="C418" s="115"/>
      <c r="D418" s="190">
        <v>30</v>
      </c>
      <c r="E418" s="190"/>
      <c r="F418" s="87"/>
    </row>
    <row r="419" spans="1:6" x14ac:dyDescent="0.25">
      <c r="A419" s="94"/>
      <c r="B419" s="118" t="s">
        <v>796</v>
      </c>
      <c r="C419" s="188"/>
      <c r="D419" s="158">
        <v>100</v>
      </c>
      <c r="E419" s="158"/>
      <c r="F419" s="87"/>
    </row>
    <row r="420" spans="1:6" x14ac:dyDescent="0.25">
      <c r="A420" s="94"/>
      <c r="B420" s="118" t="s">
        <v>797</v>
      </c>
      <c r="C420" s="188"/>
      <c r="D420" s="158">
        <v>50</v>
      </c>
      <c r="E420" s="158"/>
      <c r="F420" s="87"/>
    </row>
    <row r="421" spans="1:6" x14ac:dyDescent="0.25">
      <c r="A421" s="94"/>
      <c r="B421" s="118" t="s">
        <v>798</v>
      </c>
      <c r="C421" s="115"/>
      <c r="D421" s="190">
        <v>100</v>
      </c>
      <c r="E421" s="190"/>
      <c r="F421" s="87"/>
    </row>
    <row r="422" spans="1:6" x14ac:dyDescent="0.25">
      <c r="A422" s="94"/>
      <c r="B422" s="118" t="s">
        <v>799</v>
      </c>
      <c r="C422" s="115"/>
      <c r="D422" s="190">
        <v>60</v>
      </c>
      <c r="E422" s="190"/>
      <c r="F422" s="87"/>
    </row>
    <row r="423" spans="1:6" x14ac:dyDescent="0.25">
      <c r="A423" s="94"/>
      <c r="B423" s="118" t="s">
        <v>800</v>
      </c>
      <c r="C423" s="115"/>
      <c r="D423" s="190">
        <v>60</v>
      </c>
      <c r="E423" s="190"/>
      <c r="F423" s="87"/>
    </row>
    <row r="424" spans="1:6" x14ac:dyDescent="0.25">
      <c r="A424" s="94"/>
      <c r="B424" s="118" t="s">
        <v>801</v>
      </c>
      <c r="C424" s="115"/>
      <c r="D424" s="190">
        <v>60</v>
      </c>
      <c r="E424" s="190"/>
      <c r="F424" s="87"/>
    </row>
    <row r="425" spans="1:6" x14ac:dyDescent="0.25">
      <c r="A425" s="94"/>
      <c r="B425" s="118" t="s">
        <v>802</v>
      </c>
      <c r="C425" s="115"/>
      <c r="D425" s="190">
        <v>300</v>
      </c>
      <c r="E425" s="190"/>
      <c r="F425" s="87"/>
    </row>
    <row r="426" spans="1:6" x14ac:dyDescent="0.25">
      <c r="A426" s="94"/>
      <c r="B426" s="118" t="s">
        <v>803</v>
      </c>
      <c r="C426" s="115"/>
      <c r="D426" s="190">
        <v>100</v>
      </c>
      <c r="E426" s="190"/>
      <c r="F426" s="188"/>
    </row>
    <row r="427" spans="1:6" x14ac:dyDescent="0.25">
      <c r="A427" s="94"/>
      <c r="B427" s="118" t="s">
        <v>804</v>
      </c>
      <c r="C427" s="115"/>
      <c r="D427" s="190">
        <v>50</v>
      </c>
      <c r="E427" s="190"/>
      <c r="F427" s="87"/>
    </row>
    <row r="428" spans="1:6" x14ac:dyDescent="0.25">
      <c r="A428" s="94"/>
      <c r="B428" s="118" t="s">
        <v>805</v>
      </c>
      <c r="C428" s="188"/>
      <c r="D428" s="190">
        <v>300</v>
      </c>
      <c r="E428" s="190"/>
      <c r="F428" s="87"/>
    </row>
    <row r="429" spans="1:6" ht="30" x14ac:dyDescent="0.25">
      <c r="A429" s="94"/>
      <c r="B429" s="118" t="s">
        <v>806</v>
      </c>
      <c r="C429" s="188"/>
      <c r="D429" s="158" t="s">
        <v>807</v>
      </c>
      <c r="E429" s="158"/>
      <c r="F429" s="87"/>
    </row>
    <row r="430" spans="1:6" x14ac:dyDescent="0.25">
      <c r="A430" s="94"/>
      <c r="B430" s="118" t="s">
        <v>808</v>
      </c>
      <c r="C430" s="115"/>
      <c r="D430" s="190">
        <v>200</v>
      </c>
      <c r="E430" s="190"/>
      <c r="F430" s="87"/>
    </row>
    <row r="431" spans="1:6" x14ac:dyDescent="0.25">
      <c r="A431" s="94"/>
      <c r="B431" s="118" t="s">
        <v>809</v>
      </c>
      <c r="C431" s="115"/>
      <c r="D431" s="190">
        <v>30</v>
      </c>
      <c r="E431" s="190"/>
      <c r="F431" s="87"/>
    </row>
    <row r="432" spans="1:6" x14ac:dyDescent="0.25">
      <c r="A432" s="94"/>
      <c r="B432" s="118" t="s">
        <v>810</v>
      </c>
      <c r="C432" s="115"/>
      <c r="D432" s="190">
        <v>150</v>
      </c>
      <c r="E432" s="190"/>
      <c r="F432" s="87"/>
    </row>
    <row r="433" spans="1:6" x14ac:dyDescent="0.25">
      <c r="A433" s="94"/>
      <c r="B433" s="118" t="s">
        <v>811</v>
      </c>
      <c r="C433" s="115"/>
      <c r="D433" s="190">
        <v>600</v>
      </c>
      <c r="E433" s="190"/>
      <c r="F433" s="87"/>
    </row>
    <row r="434" spans="1:6" x14ac:dyDescent="0.25">
      <c r="A434" s="94"/>
      <c r="B434" s="118" t="s">
        <v>812</v>
      </c>
      <c r="C434" s="115"/>
      <c r="D434" s="190">
        <v>200</v>
      </c>
      <c r="E434" s="190"/>
      <c r="F434" s="87"/>
    </row>
    <row r="435" spans="1:6" x14ac:dyDescent="0.25">
      <c r="A435" s="94"/>
      <c r="B435" s="118" t="s">
        <v>813</v>
      </c>
      <c r="C435" s="115"/>
      <c r="D435" s="190">
        <v>150</v>
      </c>
      <c r="E435" s="190"/>
      <c r="F435" s="87"/>
    </row>
    <row r="436" spans="1:6" x14ac:dyDescent="0.25">
      <c r="A436" s="94"/>
      <c r="B436" s="118" t="s">
        <v>814</v>
      </c>
      <c r="C436" s="115"/>
      <c r="D436" s="190">
        <v>600</v>
      </c>
      <c r="E436" s="190"/>
      <c r="F436" s="87"/>
    </row>
    <row r="437" spans="1:6" x14ac:dyDescent="0.25">
      <c r="A437" s="94"/>
      <c r="B437" s="118" t="s">
        <v>815</v>
      </c>
      <c r="C437" s="115"/>
      <c r="D437" s="190">
        <v>100</v>
      </c>
      <c r="E437" s="190"/>
      <c r="F437" s="87"/>
    </row>
    <row r="438" spans="1:6" x14ac:dyDescent="0.25">
      <c r="A438" s="94"/>
      <c r="B438" s="118" t="s">
        <v>816</v>
      </c>
      <c r="C438" s="115"/>
      <c r="D438" s="190">
        <v>100</v>
      </c>
      <c r="E438" s="190"/>
      <c r="F438" s="87"/>
    </row>
    <row r="439" spans="1:6" x14ac:dyDescent="0.25">
      <c r="A439" s="94"/>
      <c r="B439" s="118" t="s">
        <v>817</v>
      </c>
      <c r="C439" s="115"/>
      <c r="D439" s="190">
        <v>100</v>
      </c>
      <c r="E439" s="190"/>
      <c r="F439" s="87"/>
    </row>
    <row r="440" spans="1:6" x14ac:dyDescent="0.25">
      <c r="A440" s="94"/>
      <c r="B440" s="118" t="s">
        <v>818</v>
      </c>
      <c r="C440" s="115"/>
      <c r="D440" s="190">
        <v>50</v>
      </c>
      <c r="E440" s="190"/>
      <c r="F440" s="87"/>
    </row>
    <row r="441" spans="1:6" x14ac:dyDescent="0.25">
      <c r="A441" s="94"/>
      <c r="B441" s="118" t="s">
        <v>819</v>
      </c>
      <c r="C441" s="115"/>
      <c r="D441" s="190">
        <v>150</v>
      </c>
      <c r="E441" s="190"/>
      <c r="F441" s="87"/>
    </row>
    <row r="442" spans="1:6" ht="45" x14ac:dyDescent="0.25">
      <c r="A442" s="94"/>
      <c r="B442" s="118" t="s">
        <v>820</v>
      </c>
      <c r="C442" s="115"/>
      <c r="D442" s="138" t="s">
        <v>821</v>
      </c>
      <c r="E442" s="138"/>
      <c r="F442" s="132"/>
    </row>
    <row r="443" spans="1:6" x14ac:dyDescent="0.25">
      <c r="A443" s="94"/>
      <c r="B443" s="118" t="s">
        <v>822</v>
      </c>
      <c r="C443" s="115"/>
      <c r="D443" s="190">
        <v>200</v>
      </c>
      <c r="E443" s="190"/>
      <c r="F443" s="132"/>
    </row>
    <row r="444" spans="1:6" x14ac:dyDescent="0.25">
      <c r="A444" s="94"/>
      <c r="B444" s="208" t="s">
        <v>823</v>
      </c>
      <c r="C444" s="115"/>
      <c r="D444" s="168"/>
      <c r="E444" s="168"/>
      <c r="F444" s="132"/>
    </row>
    <row r="445" spans="1:6" x14ac:dyDescent="0.25">
      <c r="A445" s="94"/>
      <c r="B445" s="208"/>
      <c r="C445" s="115"/>
      <c r="D445" s="168"/>
      <c r="E445" s="168"/>
      <c r="F445" s="132"/>
    </row>
    <row r="446" spans="1:6" ht="15.75" thickBot="1" x14ac:dyDescent="0.3">
      <c r="A446" s="94"/>
      <c r="B446" s="289"/>
      <c r="C446" s="238"/>
      <c r="D446" s="218"/>
      <c r="E446" s="218"/>
      <c r="F446" s="132"/>
    </row>
    <row r="447" spans="1:6" x14ac:dyDescent="0.25">
      <c r="A447" s="94"/>
      <c r="B447" s="91" t="s">
        <v>385</v>
      </c>
      <c r="C447" s="92" t="s">
        <v>383</v>
      </c>
      <c r="D447" s="93">
        <v>2020</v>
      </c>
      <c r="E447" s="93" t="s">
        <v>989</v>
      </c>
      <c r="F447" s="132"/>
    </row>
    <row r="448" spans="1:6" x14ac:dyDescent="0.25">
      <c r="A448" s="94"/>
      <c r="B448" s="95"/>
      <c r="C448" s="96"/>
      <c r="D448" s="97" t="s">
        <v>386</v>
      </c>
      <c r="E448" s="97"/>
      <c r="F448" s="132"/>
    </row>
    <row r="449" spans="1:6" x14ac:dyDescent="0.25">
      <c r="A449" s="94"/>
      <c r="B449" s="248" t="s">
        <v>824</v>
      </c>
      <c r="C449" s="115"/>
      <c r="D449" s="168"/>
      <c r="E449" s="168"/>
      <c r="F449" s="132"/>
    </row>
    <row r="450" spans="1:6" ht="28.5" x14ac:dyDescent="0.25">
      <c r="A450" s="234"/>
      <c r="B450" s="244" t="s">
        <v>825</v>
      </c>
      <c r="C450" s="115"/>
      <c r="D450" s="249">
        <v>400</v>
      </c>
      <c r="E450" s="249"/>
      <c r="F450" s="132"/>
    </row>
    <row r="451" spans="1:6" x14ac:dyDescent="0.25">
      <c r="A451" s="250"/>
      <c r="B451" s="244" t="s">
        <v>826</v>
      </c>
      <c r="C451" s="188"/>
      <c r="D451" s="249">
        <v>200</v>
      </c>
      <c r="E451" s="249"/>
      <c r="F451" s="132"/>
    </row>
    <row r="452" spans="1:6" ht="29.25" thickBot="1" x14ac:dyDescent="0.3">
      <c r="A452" s="166"/>
      <c r="B452" s="251" t="s">
        <v>827</v>
      </c>
      <c r="C452" s="130"/>
      <c r="D452" s="252">
        <v>100</v>
      </c>
      <c r="E452" s="252"/>
      <c r="F452" s="132"/>
    </row>
    <row r="453" spans="1:6" x14ac:dyDescent="0.25">
      <c r="A453" s="166"/>
      <c r="B453" s="248" t="s">
        <v>828</v>
      </c>
      <c r="C453" s="115"/>
      <c r="D453" s="249"/>
      <c r="E453" s="249"/>
      <c r="F453" s="132"/>
    </row>
    <row r="454" spans="1:6" x14ac:dyDescent="0.25">
      <c r="A454" s="94"/>
      <c r="B454" s="244" t="s">
        <v>829</v>
      </c>
      <c r="C454" s="115"/>
      <c r="D454" s="253">
        <v>900</v>
      </c>
      <c r="E454" s="253"/>
      <c r="F454" s="132"/>
    </row>
    <row r="455" spans="1:6" x14ac:dyDescent="0.25">
      <c r="A455" s="94"/>
      <c r="B455" s="244" t="s">
        <v>830</v>
      </c>
      <c r="C455" s="115"/>
      <c r="D455" s="249">
        <v>150</v>
      </c>
      <c r="E455" s="249"/>
      <c r="F455" s="132"/>
    </row>
    <row r="456" spans="1:6" x14ac:dyDescent="0.25">
      <c r="A456" s="94"/>
      <c r="B456" s="118" t="s">
        <v>831</v>
      </c>
      <c r="C456" s="115"/>
      <c r="D456" s="168"/>
      <c r="E456" s="168"/>
      <c r="F456" s="132"/>
    </row>
    <row r="457" spans="1:6" x14ac:dyDescent="0.25">
      <c r="A457" s="94"/>
      <c r="B457" s="118" t="s">
        <v>832</v>
      </c>
      <c r="C457" s="115"/>
      <c r="D457" s="190">
        <v>500</v>
      </c>
      <c r="E457" s="190"/>
      <c r="F457" s="132"/>
    </row>
    <row r="458" spans="1:6" x14ac:dyDescent="0.25">
      <c r="A458" s="94"/>
      <c r="B458" s="118" t="s">
        <v>833</v>
      </c>
      <c r="C458" s="115"/>
      <c r="D458" s="190">
        <v>300</v>
      </c>
      <c r="E458" s="190"/>
      <c r="F458" s="132"/>
    </row>
    <row r="459" spans="1:6" x14ac:dyDescent="0.25">
      <c r="A459" s="94"/>
      <c r="B459" s="135" t="s">
        <v>834</v>
      </c>
      <c r="C459" s="115"/>
      <c r="D459" s="190"/>
      <c r="E459" s="190"/>
      <c r="F459" s="132"/>
    </row>
    <row r="460" spans="1:6" x14ac:dyDescent="0.25">
      <c r="A460" s="94"/>
      <c r="B460" s="118" t="s">
        <v>835</v>
      </c>
      <c r="C460" s="115"/>
      <c r="D460" s="253">
        <v>1500</v>
      </c>
      <c r="E460" s="253"/>
      <c r="F460" s="132"/>
    </row>
    <row r="461" spans="1:6" x14ac:dyDescent="0.25">
      <c r="A461" s="94"/>
      <c r="B461" s="118" t="s">
        <v>836</v>
      </c>
      <c r="C461" s="115"/>
      <c r="D461" s="253">
        <v>1200</v>
      </c>
      <c r="E461" s="253"/>
      <c r="F461" s="132"/>
    </row>
    <row r="462" spans="1:6" x14ac:dyDescent="0.25">
      <c r="A462" s="94"/>
      <c r="B462" s="118" t="s">
        <v>837</v>
      </c>
      <c r="C462" s="115"/>
      <c r="D462" s="190">
        <v>60</v>
      </c>
      <c r="E462" s="190"/>
      <c r="F462" s="132"/>
    </row>
    <row r="463" spans="1:6" x14ac:dyDescent="0.25">
      <c r="A463" s="94"/>
      <c r="B463" s="118" t="s">
        <v>838</v>
      </c>
      <c r="C463" s="115"/>
      <c r="D463" s="190">
        <v>100</v>
      </c>
      <c r="E463" s="190"/>
      <c r="F463" s="132"/>
    </row>
    <row r="464" spans="1:6" x14ac:dyDescent="0.25">
      <c r="A464" s="94"/>
      <c r="B464" s="118" t="s">
        <v>839</v>
      </c>
      <c r="C464" s="188"/>
      <c r="D464" s="190">
        <v>1500</v>
      </c>
      <c r="E464" s="190"/>
      <c r="F464" s="132"/>
    </row>
    <row r="465" spans="1:6" x14ac:dyDescent="0.25">
      <c r="A465" s="94"/>
      <c r="B465" s="118" t="s">
        <v>840</v>
      </c>
      <c r="C465" s="115"/>
      <c r="D465" s="190">
        <v>800</v>
      </c>
      <c r="E465" s="190"/>
      <c r="F465" s="132"/>
    </row>
    <row r="466" spans="1:6" ht="30" x14ac:dyDescent="0.25">
      <c r="A466" s="104"/>
      <c r="B466" s="254" t="s">
        <v>841</v>
      </c>
      <c r="C466" s="106"/>
      <c r="D466" s="231" t="s">
        <v>842</v>
      </c>
      <c r="E466" s="231"/>
      <c r="F466" s="255"/>
    </row>
    <row r="467" spans="1:6" x14ac:dyDescent="0.25">
      <c r="A467" s="94"/>
      <c r="B467" s="118" t="s">
        <v>843</v>
      </c>
      <c r="C467" s="115"/>
      <c r="D467" s="190">
        <v>200</v>
      </c>
      <c r="E467" s="190"/>
      <c r="F467" s="132"/>
    </row>
    <row r="468" spans="1:6" x14ac:dyDescent="0.25">
      <c r="A468" s="94"/>
      <c r="B468" s="118" t="s">
        <v>844</v>
      </c>
      <c r="C468" s="115"/>
      <c r="D468" s="190">
        <v>60</v>
      </c>
      <c r="E468" s="190"/>
      <c r="F468" s="132"/>
    </row>
    <row r="469" spans="1:6" x14ac:dyDescent="0.25">
      <c r="A469" s="94"/>
      <c r="B469" s="118" t="s">
        <v>845</v>
      </c>
      <c r="C469" s="115"/>
      <c r="D469" s="190">
        <v>40</v>
      </c>
      <c r="E469" s="190"/>
      <c r="F469" s="132"/>
    </row>
    <row r="470" spans="1:6" x14ac:dyDescent="0.25">
      <c r="A470" s="94"/>
      <c r="B470" s="135" t="s">
        <v>846</v>
      </c>
      <c r="C470" s="115"/>
      <c r="D470" s="190"/>
      <c r="E470" s="190"/>
      <c r="F470" s="132"/>
    </row>
    <row r="471" spans="1:6" x14ac:dyDescent="0.25">
      <c r="A471" s="94"/>
      <c r="B471" s="135" t="s">
        <v>847</v>
      </c>
      <c r="C471" s="115"/>
      <c r="D471" s="190"/>
      <c r="E471" s="190"/>
      <c r="F471" s="132"/>
    </row>
    <row r="472" spans="1:6" x14ac:dyDescent="0.25">
      <c r="A472" s="94"/>
      <c r="B472" s="118" t="s">
        <v>848</v>
      </c>
      <c r="C472" s="115"/>
      <c r="D472" s="190">
        <v>40</v>
      </c>
      <c r="E472" s="190"/>
      <c r="F472" s="132"/>
    </row>
    <row r="473" spans="1:6" x14ac:dyDescent="0.25">
      <c r="A473" s="94"/>
      <c r="B473" s="118" t="s">
        <v>849</v>
      </c>
      <c r="C473" s="115"/>
      <c r="D473" s="190">
        <v>60</v>
      </c>
      <c r="E473" s="190"/>
      <c r="F473" s="132"/>
    </row>
    <row r="474" spans="1:6" x14ac:dyDescent="0.25">
      <c r="A474" s="94"/>
      <c r="B474" s="118" t="s">
        <v>850</v>
      </c>
      <c r="C474" s="115"/>
      <c r="D474" s="190">
        <v>10</v>
      </c>
      <c r="E474" s="190"/>
      <c r="F474" s="132"/>
    </row>
    <row r="475" spans="1:6" x14ac:dyDescent="0.25">
      <c r="A475" s="94"/>
      <c r="B475" s="118" t="s">
        <v>851</v>
      </c>
      <c r="C475" s="115"/>
      <c r="D475" s="190">
        <v>20</v>
      </c>
      <c r="E475" s="190"/>
      <c r="F475" s="132"/>
    </row>
    <row r="476" spans="1:6" x14ac:dyDescent="0.25">
      <c r="A476" s="94"/>
      <c r="B476" s="118" t="s">
        <v>852</v>
      </c>
      <c r="C476" s="115"/>
      <c r="D476" s="190">
        <v>10</v>
      </c>
      <c r="E476" s="190"/>
      <c r="F476" s="132"/>
    </row>
    <row r="477" spans="1:6" x14ac:dyDescent="0.25">
      <c r="A477" s="94"/>
      <c r="B477" s="118" t="s">
        <v>853</v>
      </c>
      <c r="C477" s="115"/>
      <c r="D477" s="190">
        <v>20</v>
      </c>
      <c r="E477" s="190"/>
      <c r="F477" s="132"/>
    </row>
    <row r="478" spans="1:6" x14ac:dyDescent="0.25">
      <c r="A478" s="94"/>
      <c r="B478" s="118" t="s">
        <v>854</v>
      </c>
      <c r="C478" s="115"/>
      <c r="D478" s="190">
        <v>35</v>
      </c>
      <c r="E478" s="190"/>
      <c r="F478" s="132"/>
    </row>
    <row r="479" spans="1:6" x14ac:dyDescent="0.25">
      <c r="A479" s="94"/>
      <c r="B479" s="118" t="s">
        <v>855</v>
      </c>
      <c r="C479" s="115"/>
      <c r="D479" s="190">
        <v>30</v>
      </c>
      <c r="E479" s="190"/>
      <c r="F479" s="132"/>
    </row>
    <row r="480" spans="1:6" x14ac:dyDescent="0.25">
      <c r="A480" s="94"/>
      <c r="B480" s="118" t="s">
        <v>856</v>
      </c>
      <c r="C480" s="115"/>
      <c r="D480" s="190">
        <v>50</v>
      </c>
      <c r="E480" s="190"/>
      <c r="F480" s="132"/>
    </row>
    <row r="481" spans="1:6" x14ac:dyDescent="0.25">
      <c r="A481" s="94"/>
      <c r="B481" s="118" t="s">
        <v>857</v>
      </c>
      <c r="C481" s="115"/>
      <c r="D481" s="190">
        <v>60</v>
      </c>
      <c r="E481" s="190"/>
      <c r="F481" s="132"/>
    </row>
    <row r="482" spans="1:6" x14ac:dyDescent="0.25">
      <c r="A482" s="94"/>
      <c r="B482" s="118" t="s">
        <v>858</v>
      </c>
      <c r="C482" s="115"/>
      <c r="D482" s="190">
        <v>100</v>
      </c>
      <c r="E482" s="190"/>
      <c r="F482" s="132"/>
    </row>
    <row r="483" spans="1:6" x14ac:dyDescent="0.25">
      <c r="A483" s="94"/>
      <c r="B483" s="118" t="s">
        <v>859</v>
      </c>
      <c r="C483" s="115"/>
      <c r="D483" s="190">
        <v>150</v>
      </c>
      <c r="E483" s="190"/>
      <c r="F483" s="132"/>
    </row>
    <row r="484" spans="1:6" x14ac:dyDescent="0.25">
      <c r="A484" s="104"/>
      <c r="B484" s="256" t="s">
        <v>860</v>
      </c>
      <c r="C484" s="106"/>
      <c r="D484" s="257"/>
      <c r="E484" s="257"/>
      <c r="F484" s="255"/>
    </row>
    <row r="485" spans="1:6" x14ac:dyDescent="0.25">
      <c r="A485" s="104"/>
      <c r="B485" s="219" t="s">
        <v>861</v>
      </c>
      <c r="C485" s="258"/>
      <c r="D485" s="220">
        <v>250</v>
      </c>
      <c r="E485" s="220"/>
      <c r="F485" s="255"/>
    </row>
    <row r="486" spans="1:6" x14ac:dyDescent="0.25">
      <c r="A486" s="104"/>
      <c r="B486" s="219" t="s">
        <v>862</v>
      </c>
      <c r="C486" s="106"/>
      <c r="D486" s="220">
        <v>200</v>
      </c>
      <c r="E486" s="220"/>
      <c r="F486" s="255"/>
    </row>
    <row r="487" spans="1:6" x14ac:dyDescent="0.25">
      <c r="A487" s="104"/>
      <c r="B487" s="219" t="s">
        <v>863</v>
      </c>
      <c r="C487" s="106"/>
      <c r="D487" s="220">
        <v>150</v>
      </c>
      <c r="E487" s="220"/>
      <c r="F487" s="255"/>
    </row>
    <row r="488" spans="1:6" ht="15.75" thickBot="1" x14ac:dyDescent="0.3">
      <c r="A488" s="104"/>
      <c r="B488" s="219" t="s">
        <v>864</v>
      </c>
      <c r="C488" s="106"/>
      <c r="D488" s="220">
        <v>100</v>
      </c>
      <c r="E488" s="220"/>
      <c r="F488" s="255"/>
    </row>
    <row r="489" spans="1:6" x14ac:dyDescent="0.25">
      <c r="A489" s="104"/>
      <c r="B489" s="91" t="s">
        <v>385</v>
      </c>
      <c r="C489" s="92" t="s">
        <v>383</v>
      </c>
      <c r="D489" s="93">
        <v>2020</v>
      </c>
      <c r="E489" s="93" t="s">
        <v>989</v>
      </c>
      <c r="F489" s="255"/>
    </row>
    <row r="490" spans="1:6" x14ac:dyDescent="0.25">
      <c r="A490" s="104"/>
      <c r="B490" s="95"/>
      <c r="C490" s="96"/>
      <c r="D490" s="97" t="s">
        <v>386</v>
      </c>
      <c r="E490" s="97"/>
      <c r="F490" s="255"/>
    </row>
    <row r="491" spans="1:6" x14ac:dyDescent="0.25">
      <c r="A491" s="94"/>
      <c r="B491" s="118" t="s">
        <v>865</v>
      </c>
      <c r="C491" s="115"/>
      <c r="D491" s="190">
        <v>300</v>
      </c>
      <c r="E491" s="190"/>
      <c r="F491" s="132"/>
    </row>
    <row r="492" spans="1:6" x14ac:dyDescent="0.25">
      <c r="A492" s="94"/>
      <c r="B492" s="118" t="s">
        <v>866</v>
      </c>
      <c r="C492" s="115"/>
      <c r="D492" s="190">
        <v>200</v>
      </c>
      <c r="E492" s="190"/>
      <c r="F492" s="132"/>
    </row>
    <row r="493" spans="1:6" x14ac:dyDescent="0.25">
      <c r="A493" s="94"/>
      <c r="B493" s="118" t="s">
        <v>867</v>
      </c>
      <c r="C493" s="115"/>
      <c r="D493" s="190">
        <v>150</v>
      </c>
      <c r="E493" s="190"/>
      <c r="F493" s="132"/>
    </row>
    <row r="494" spans="1:6" x14ac:dyDescent="0.25">
      <c r="A494" s="94"/>
      <c r="B494" s="118" t="s">
        <v>868</v>
      </c>
      <c r="C494" s="115"/>
      <c r="D494" s="190">
        <v>100</v>
      </c>
      <c r="E494" s="190"/>
      <c r="F494" s="132"/>
    </row>
    <row r="495" spans="1:6" x14ac:dyDescent="0.25">
      <c r="A495" s="94"/>
      <c r="B495" s="118" t="s">
        <v>869</v>
      </c>
      <c r="C495" s="115"/>
      <c r="D495" s="190">
        <v>240</v>
      </c>
      <c r="E495" s="190"/>
      <c r="F495" s="132"/>
    </row>
    <row r="496" spans="1:6" x14ac:dyDescent="0.25">
      <c r="A496" s="94"/>
      <c r="B496" s="118" t="s">
        <v>870</v>
      </c>
      <c r="C496" s="115"/>
      <c r="D496" s="190">
        <v>50</v>
      </c>
      <c r="E496" s="190"/>
      <c r="F496" s="132"/>
    </row>
    <row r="497" spans="1:6" x14ac:dyDescent="0.25">
      <c r="A497" s="94"/>
      <c r="B497" s="135" t="s">
        <v>871</v>
      </c>
      <c r="C497" s="115"/>
      <c r="D497" s="127"/>
      <c r="E497" s="127"/>
      <c r="F497" s="132"/>
    </row>
    <row r="498" spans="1:6" x14ac:dyDescent="0.25">
      <c r="A498" s="94"/>
      <c r="B498" s="118" t="s">
        <v>872</v>
      </c>
      <c r="C498" s="115"/>
      <c r="D498" s="190">
        <v>1000</v>
      </c>
      <c r="E498" s="190"/>
      <c r="F498" s="132"/>
    </row>
    <row r="499" spans="1:6" x14ac:dyDescent="0.25">
      <c r="A499" s="94"/>
      <c r="B499" s="118" t="s">
        <v>873</v>
      </c>
      <c r="C499" s="115"/>
      <c r="D499" s="190">
        <v>30</v>
      </c>
      <c r="E499" s="190"/>
      <c r="F499" s="132"/>
    </row>
    <row r="500" spans="1:6" x14ac:dyDescent="0.25">
      <c r="A500" s="166"/>
      <c r="B500" s="118" t="s">
        <v>874</v>
      </c>
      <c r="C500" s="115"/>
      <c r="D500" s="190">
        <v>50</v>
      </c>
      <c r="E500" s="190"/>
      <c r="F500" s="132"/>
    </row>
    <row r="501" spans="1:6" ht="15.75" thickBot="1" x14ac:dyDescent="0.3">
      <c r="A501" s="166"/>
      <c r="B501" s="182" t="s">
        <v>875</v>
      </c>
      <c r="C501" s="130"/>
      <c r="D501" s="202">
        <v>100</v>
      </c>
      <c r="E501" s="202"/>
      <c r="F501" s="132"/>
    </row>
    <row r="502" spans="1:6" x14ac:dyDescent="0.25">
      <c r="A502" s="166"/>
      <c r="B502" s="118" t="s">
        <v>876</v>
      </c>
      <c r="C502" s="115"/>
      <c r="D502" s="190">
        <v>100</v>
      </c>
      <c r="E502" s="190"/>
      <c r="F502" s="132"/>
    </row>
    <row r="503" spans="1:6" ht="36" customHeight="1" x14ac:dyDescent="0.25">
      <c r="A503" s="94"/>
      <c r="B503" s="259" t="s">
        <v>877</v>
      </c>
      <c r="C503" s="188"/>
      <c r="D503" s="190">
        <v>1500</v>
      </c>
      <c r="E503" s="190"/>
      <c r="F503" s="132"/>
    </row>
    <row r="504" spans="1:6" ht="21" customHeight="1" x14ac:dyDescent="0.25">
      <c r="A504" s="94"/>
      <c r="B504" s="260" t="s">
        <v>878</v>
      </c>
      <c r="C504" s="188"/>
      <c r="D504" s="190"/>
      <c r="E504" s="190"/>
      <c r="F504" s="132"/>
    </row>
    <row r="505" spans="1:6" x14ac:dyDescent="0.25">
      <c r="A505" s="94"/>
      <c r="B505" s="118" t="s">
        <v>879</v>
      </c>
      <c r="C505" s="115"/>
      <c r="D505" s="190">
        <v>500</v>
      </c>
      <c r="E505" s="190"/>
      <c r="F505" s="132"/>
    </row>
    <row r="506" spans="1:6" x14ac:dyDescent="0.25">
      <c r="A506" s="94"/>
      <c r="B506" s="137" t="s">
        <v>880</v>
      </c>
      <c r="C506" s="115"/>
      <c r="D506" s="190">
        <v>1400</v>
      </c>
      <c r="E506" s="190"/>
      <c r="F506" s="132"/>
    </row>
    <row r="507" spans="1:6" x14ac:dyDescent="0.25">
      <c r="A507" s="94"/>
      <c r="B507" s="135" t="s">
        <v>881</v>
      </c>
      <c r="C507" s="115"/>
      <c r="D507" s="168"/>
      <c r="E507" s="168"/>
      <c r="F507" s="132"/>
    </row>
    <row r="508" spans="1:6" x14ac:dyDescent="0.25">
      <c r="A508" s="94"/>
      <c r="B508" s="118" t="s">
        <v>882</v>
      </c>
      <c r="C508" s="115"/>
      <c r="D508" s="158">
        <v>50</v>
      </c>
      <c r="E508" s="158"/>
      <c r="F508" s="132"/>
    </row>
    <row r="509" spans="1:6" x14ac:dyDescent="0.25">
      <c r="A509" s="94"/>
      <c r="B509" s="118" t="s">
        <v>883</v>
      </c>
      <c r="C509" s="115"/>
      <c r="D509" s="190">
        <v>80</v>
      </c>
      <c r="E509" s="190"/>
      <c r="F509" s="132"/>
    </row>
    <row r="510" spans="1:6" ht="24.75" customHeight="1" x14ac:dyDescent="0.25">
      <c r="A510" s="94"/>
      <c r="B510" s="118" t="s">
        <v>884</v>
      </c>
      <c r="C510" s="115"/>
      <c r="D510" s="158" t="s">
        <v>885</v>
      </c>
      <c r="E510" s="158"/>
      <c r="F510" s="132"/>
    </row>
    <row r="511" spans="1:6" x14ac:dyDescent="0.25">
      <c r="A511" s="261"/>
      <c r="B511" s="262" t="s">
        <v>886</v>
      </c>
      <c r="C511" s="263"/>
      <c r="D511" s="264">
        <v>150</v>
      </c>
      <c r="E511" s="264"/>
      <c r="F511" s="132"/>
    </row>
    <row r="512" spans="1:6" x14ac:dyDescent="0.25">
      <c r="A512" s="261"/>
      <c r="B512" s="265" t="s">
        <v>881</v>
      </c>
      <c r="C512" s="263"/>
      <c r="D512" s="264"/>
      <c r="E512" s="264"/>
      <c r="F512" s="132"/>
    </row>
    <row r="513" spans="1:6" ht="25.5" x14ac:dyDescent="0.25">
      <c r="A513" s="261"/>
      <c r="B513" s="266" t="s">
        <v>887</v>
      </c>
      <c r="C513" s="263"/>
      <c r="D513" s="267" t="s">
        <v>888</v>
      </c>
      <c r="E513" s="267"/>
      <c r="F513" s="132"/>
    </row>
    <row r="514" spans="1:6" x14ac:dyDescent="0.25">
      <c r="A514" s="261"/>
      <c r="B514" s="266" t="s">
        <v>889</v>
      </c>
      <c r="C514" s="263"/>
      <c r="D514" s="268">
        <v>120</v>
      </c>
      <c r="E514" s="268"/>
      <c r="F514" s="132"/>
    </row>
    <row r="515" spans="1:6" x14ac:dyDescent="0.25">
      <c r="A515" s="261"/>
      <c r="B515" s="266" t="s">
        <v>890</v>
      </c>
      <c r="C515" s="263"/>
      <c r="D515" s="268">
        <v>860</v>
      </c>
      <c r="E515" s="268"/>
      <c r="F515" s="132"/>
    </row>
    <row r="516" spans="1:6" x14ac:dyDescent="0.25">
      <c r="A516" s="261"/>
      <c r="B516" s="266" t="s">
        <v>891</v>
      </c>
      <c r="C516" s="263"/>
      <c r="D516" s="268">
        <v>50</v>
      </c>
      <c r="E516" s="268"/>
      <c r="F516" s="132"/>
    </row>
    <row r="517" spans="1:6" x14ac:dyDescent="0.25">
      <c r="A517" s="261"/>
      <c r="B517" s="266" t="s">
        <v>892</v>
      </c>
      <c r="C517" s="263"/>
      <c r="D517" s="268">
        <v>150</v>
      </c>
      <c r="E517" s="268"/>
      <c r="F517" s="132"/>
    </row>
    <row r="518" spans="1:6" x14ac:dyDescent="0.25">
      <c r="A518" s="261"/>
      <c r="B518" s="266" t="s">
        <v>893</v>
      </c>
      <c r="C518" s="263"/>
      <c r="D518" s="268">
        <v>150</v>
      </c>
      <c r="E518" s="268"/>
      <c r="F518" s="132"/>
    </row>
    <row r="519" spans="1:6" x14ac:dyDescent="0.25">
      <c r="A519" s="261"/>
      <c r="B519" s="266" t="s">
        <v>894</v>
      </c>
      <c r="C519" s="263"/>
      <c r="D519" s="268">
        <v>40</v>
      </c>
      <c r="E519" s="268"/>
      <c r="F519" s="132"/>
    </row>
    <row r="520" spans="1:6" x14ac:dyDescent="0.25">
      <c r="A520" s="261"/>
      <c r="B520" s="266" t="s">
        <v>895</v>
      </c>
      <c r="C520" s="263"/>
      <c r="D520" s="268">
        <v>200</v>
      </c>
      <c r="E520" s="268"/>
      <c r="F520" s="132"/>
    </row>
    <row r="521" spans="1:6" x14ac:dyDescent="0.25">
      <c r="A521" s="261"/>
      <c r="B521" s="266" t="s">
        <v>896</v>
      </c>
      <c r="C521" s="263"/>
      <c r="D521" s="268">
        <v>30</v>
      </c>
      <c r="E521" s="268"/>
      <c r="F521" s="132"/>
    </row>
    <row r="522" spans="1:6" x14ac:dyDescent="0.25">
      <c r="A522" s="261"/>
      <c r="B522" s="266" t="s">
        <v>897</v>
      </c>
      <c r="C522" s="263"/>
      <c r="D522" s="268">
        <v>30</v>
      </c>
      <c r="E522" s="268"/>
      <c r="F522" s="132"/>
    </row>
    <row r="523" spans="1:6" x14ac:dyDescent="0.25">
      <c r="A523" s="261"/>
      <c r="B523" s="266" t="s">
        <v>898</v>
      </c>
      <c r="C523" s="263"/>
      <c r="D523" s="268">
        <v>25</v>
      </c>
      <c r="E523" s="268"/>
      <c r="F523" s="132"/>
    </row>
    <row r="524" spans="1:6" x14ac:dyDescent="0.25">
      <c r="A524" s="261"/>
      <c r="B524" s="266" t="s">
        <v>899</v>
      </c>
      <c r="C524" s="263"/>
      <c r="D524" s="268">
        <v>200</v>
      </c>
      <c r="E524" s="268"/>
      <c r="F524" s="132"/>
    </row>
    <row r="525" spans="1:6" x14ac:dyDescent="0.25">
      <c r="A525" s="261"/>
      <c r="B525" s="266" t="s">
        <v>900</v>
      </c>
      <c r="C525" s="263"/>
      <c r="D525" s="268">
        <v>20</v>
      </c>
      <c r="E525" s="268"/>
      <c r="F525" s="132"/>
    </row>
    <row r="526" spans="1:6" x14ac:dyDescent="0.25">
      <c r="A526" s="261"/>
      <c r="B526" s="266" t="s">
        <v>901</v>
      </c>
      <c r="C526" s="263"/>
      <c r="D526" s="268">
        <v>600</v>
      </c>
      <c r="E526" s="268"/>
      <c r="F526" s="132"/>
    </row>
    <row r="527" spans="1:6" x14ac:dyDescent="0.25">
      <c r="A527" s="261"/>
      <c r="B527" s="266" t="s">
        <v>902</v>
      </c>
      <c r="C527" s="263"/>
      <c r="D527" s="268">
        <v>250</v>
      </c>
      <c r="E527" s="268"/>
      <c r="F527" s="132"/>
    </row>
    <row r="528" spans="1:6" x14ac:dyDescent="0.25">
      <c r="A528" s="261"/>
      <c r="B528" s="266" t="s">
        <v>903</v>
      </c>
      <c r="C528" s="263"/>
      <c r="D528" s="268">
        <v>25</v>
      </c>
      <c r="E528" s="268"/>
      <c r="F528" s="132"/>
    </row>
    <row r="529" spans="1:6" x14ac:dyDescent="0.25">
      <c r="A529" s="261"/>
      <c r="B529" s="266" t="s">
        <v>904</v>
      </c>
      <c r="C529" s="263"/>
      <c r="D529" s="268">
        <v>200</v>
      </c>
      <c r="E529" s="268"/>
      <c r="F529" s="132"/>
    </row>
    <row r="530" spans="1:6" x14ac:dyDescent="0.25">
      <c r="A530" s="261"/>
      <c r="B530" s="266" t="s">
        <v>905</v>
      </c>
      <c r="C530" s="263"/>
      <c r="D530" s="268">
        <v>80</v>
      </c>
      <c r="E530" s="268"/>
      <c r="F530" s="132"/>
    </row>
    <row r="531" spans="1:6" ht="15.75" thickBot="1" x14ac:dyDescent="0.3">
      <c r="A531" s="261"/>
      <c r="B531" s="266" t="s">
        <v>906</v>
      </c>
      <c r="C531" s="263"/>
      <c r="D531" s="268">
        <v>20</v>
      </c>
      <c r="E531" s="268"/>
      <c r="F531" s="132"/>
    </row>
    <row r="532" spans="1:6" x14ac:dyDescent="0.25">
      <c r="A532" s="261"/>
      <c r="B532" s="91" t="s">
        <v>385</v>
      </c>
      <c r="C532" s="92" t="s">
        <v>383</v>
      </c>
      <c r="D532" s="93">
        <v>2020</v>
      </c>
      <c r="E532" s="93" t="s">
        <v>989</v>
      </c>
      <c r="F532" s="132"/>
    </row>
    <row r="533" spans="1:6" x14ac:dyDescent="0.25">
      <c r="A533" s="261"/>
      <c r="B533" s="95"/>
      <c r="C533" s="96"/>
      <c r="D533" s="97" t="s">
        <v>386</v>
      </c>
      <c r="E533" s="97"/>
      <c r="F533" s="132"/>
    </row>
    <row r="534" spans="1:6" x14ac:dyDescent="0.25">
      <c r="A534" s="261"/>
      <c r="B534" s="266" t="s">
        <v>907</v>
      </c>
      <c r="C534" s="263"/>
      <c r="D534" s="268">
        <v>2000</v>
      </c>
      <c r="E534" s="268"/>
      <c r="F534" s="132"/>
    </row>
    <row r="535" spans="1:6" x14ac:dyDescent="0.25">
      <c r="A535" s="261"/>
      <c r="B535" s="266" t="s">
        <v>908</v>
      </c>
      <c r="C535" s="263"/>
      <c r="D535" s="268">
        <v>5000</v>
      </c>
      <c r="E535" s="268"/>
      <c r="F535" s="132"/>
    </row>
    <row r="536" spans="1:6" x14ac:dyDescent="0.25">
      <c r="A536" s="261"/>
      <c r="B536" s="266" t="s">
        <v>909</v>
      </c>
      <c r="C536" s="263"/>
      <c r="D536" s="268">
        <v>400</v>
      </c>
      <c r="E536" s="268"/>
      <c r="F536" s="132"/>
    </row>
    <row r="537" spans="1:6" x14ac:dyDescent="0.25">
      <c r="A537" s="261"/>
      <c r="B537" s="266" t="s">
        <v>910</v>
      </c>
      <c r="C537" s="263"/>
      <c r="D537" s="268">
        <v>300</v>
      </c>
      <c r="E537" s="268"/>
      <c r="F537" s="132"/>
    </row>
    <row r="538" spans="1:6" x14ac:dyDescent="0.25">
      <c r="A538" s="261"/>
      <c r="B538" s="266" t="s">
        <v>622</v>
      </c>
      <c r="C538" s="263"/>
      <c r="D538" s="268">
        <v>250</v>
      </c>
      <c r="E538" s="268"/>
      <c r="F538" s="132"/>
    </row>
    <row r="539" spans="1:6" x14ac:dyDescent="0.25">
      <c r="A539" s="261"/>
      <c r="B539" s="266" t="s">
        <v>911</v>
      </c>
      <c r="C539" s="263"/>
      <c r="D539" s="268">
        <v>550</v>
      </c>
      <c r="E539" s="268"/>
      <c r="F539" s="132"/>
    </row>
    <row r="540" spans="1:6" x14ac:dyDescent="0.25">
      <c r="A540" s="261"/>
      <c r="B540" s="266" t="s">
        <v>912</v>
      </c>
      <c r="C540" s="263"/>
      <c r="D540" s="268">
        <v>450</v>
      </c>
      <c r="E540" s="268"/>
      <c r="F540" s="132"/>
    </row>
    <row r="541" spans="1:6" x14ac:dyDescent="0.25">
      <c r="A541" s="261"/>
      <c r="B541" s="266" t="s">
        <v>913</v>
      </c>
      <c r="C541" s="263"/>
      <c r="D541" s="268">
        <v>350</v>
      </c>
      <c r="E541" s="268"/>
      <c r="F541" s="132"/>
    </row>
    <row r="542" spans="1:6" x14ac:dyDescent="0.25">
      <c r="A542" s="261"/>
      <c r="B542" s="266" t="s">
        <v>914</v>
      </c>
      <c r="C542" s="263"/>
      <c r="D542" s="268">
        <v>200</v>
      </c>
      <c r="E542" s="268"/>
      <c r="F542" s="132"/>
    </row>
    <row r="543" spans="1:6" x14ac:dyDescent="0.25">
      <c r="A543" s="261"/>
      <c r="B543" s="266" t="s">
        <v>915</v>
      </c>
      <c r="C543" s="263"/>
      <c r="D543" s="268">
        <v>100</v>
      </c>
      <c r="E543" s="268"/>
      <c r="F543" s="132"/>
    </row>
    <row r="544" spans="1:6" x14ac:dyDescent="0.25">
      <c r="A544" s="261"/>
      <c r="B544" s="266" t="s">
        <v>916</v>
      </c>
      <c r="C544" s="263"/>
      <c r="D544" s="268">
        <v>6000</v>
      </c>
      <c r="E544" s="268"/>
      <c r="F544" s="132"/>
    </row>
    <row r="545" spans="1:6" x14ac:dyDescent="0.25">
      <c r="A545" s="261"/>
      <c r="B545" s="266" t="s">
        <v>917</v>
      </c>
      <c r="C545" s="263"/>
      <c r="D545" s="268">
        <v>5000</v>
      </c>
      <c r="E545" s="268"/>
      <c r="F545" s="132"/>
    </row>
    <row r="546" spans="1:6" x14ac:dyDescent="0.25">
      <c r="A546" s="269"/>
      <c r="B546" s="266" t="s">
        <v>918</v>
      </c>
      <c r="C546" s="263"/>
      <c r="D546" s="268">
        <v>3000</v>
      </c>
      <c r="E546" s="268"/>
      <c r="F546" s="132"/>
    </row>
    <row r="547" spans="1:6" ht="15.75" thickBot="1" x14ac:dyDescent="0.3">
      <c r="A547" s="269"/>
      <c r="B547" s="270" t="s">
        <v>919</v>
      </c>
      <c r="C547" s="271"/>
      <c r="D547" s="272">
        <v>600</v>
      </c>
      <c r="E547" s="272"/>
      <c r="F547" s="132"/>
    </row>
    <row r="548" spans="1:6" x14ac:dyDescent="0.25">
      <c r="A548" s="273"/>
      <c r="B548" s="274" t="s">
        <v>920</v>
      </c>
      <c r="C548" s="275"/>
      <c r="D548" s="276">
        <v>500</v>
      </c>
      <c r="E548" s="276"/>
      <c r="F548" s="132"/>
    </row>
    <row r="549" spans="1:6" x14ac:dyDescent="0.25">
      <c r="A549" s="261"/>
      <c r="B549" s="266" t="s">
        <v>921</v>
      </c>
      <c r="C549" s="263"/>
      <c r="D549" s="268">
        <v>4000</v>
      </c>
      <c r="E549" s="268"/>
      <c r="F549" s="132"/>
    </row>
    <row r="550" spans="1:6" x14ac:dyDescent="0.25">
      <c r="A550" s="261"/>
      <c r="B550" s="266" t="s">
        <v>922</v>
      </c>
      <c r="C550" s="263"/>
      <c r="D550" s="268">
        <v>300</v>
      </c>
      <c r="E550" s="268"/>
      <c r="F550" s="132"/>
    </row>
    <row r="551" spans="1:6" x14ac:dyDescent="0.25">
      <c r="A551" s="261"/>
      <c r="B551" s="266" t="s">
        <v>923</v>
      </c>
      <c r="C551" s="263"/>
      <c r="D551" s="268">
        <v>120</v>
      </c>
      <c r="E551" s="268"/>
      <c r="F551" s="132"/>
    </row>
    <row r="552" spans="1:6" x14ac:dyDescent="0.25">
      <c r="A552" s="261"/>
      <c r="B552" s="266" t="s">
        <v>924</v>
      </c>
      <c r="C552" s="263"/>
      <c r="D552" s="268">
        <v>100</v>
      </c>
      <c r="E552" s="268"/>
      <c r="F552" s="132"/>
    </row>
    <row r="553" spans="1:6" x14ac:dyDescent="0.25">
      <c r="A553" s="261"/>
      <c r="B553" s="266" t="s">
        <v>925</v>
      </c>
      <c r="C553" s="263"/>
      <c r="D553" s="268">
        <v>80</v>
      </c>
      <c r="E553" s="268"/>
      <c r="F553" s="132"/>
    </row>
    <row r="554" spans="1:6" x14ac:dyDescent="0.25">
      <c r="A554" s="261"/>
      <c r="B554" s="265" t="s">
        <v>926</v>
      </c>
      <c r="C554" s="263"/>
      <c r="D554" s="277"/>
      <c r="E554" s="277"/>
      <c r="F554" s="132"/>
    </row>
    <row r="555" spans="1:6" x14ac:dyDescent="0.25">
      <c r="A555" s="261"/>
      <c r="B555" s="266" t="s">
        <v>927</v>
      </c>
      <c r="C555" s="263"/>
      <c r="D555" s="268">
        <v>300</v>
      </c>
      <c r="E555" s="268"/>
      <c r="F555" s="132"/>
    </row>
    <row r="556" spans="1:6" x14ac:dyDescent="0.25">
      <c r="A556" s="261"/>
      <c r="B556" s="266" t="s">
        <v>928</v>
      </c>
      <c r="C556" s="263"/>
      <c r="D556" s="268">
        <v>200</v>
      </c>
      <c r="E556" s="268"/>
      <c r="F556" s="132"/>
    </row>
    <row r="557" spans="1:6" x14ac:dyDescent="0.25">
      <c r="A557" s="261"/>
      <c r="B557" s="266" t="s">
        <v>929</v>
      </c>
      <c r="C557" s="263"/>
      <c r="D557" s="268">
        <v>50</v>
      </c>
      <c r="E557" s="268"/>
      <c r="F557" s="132"/>
    </row>
    <row r="558" spans="1:6" x14ac:dyDescent="0.25">
      <c r="A558" s="261"/>
      <c r="B558" s="266" t="s">
        <v>930</v>
      </c>
      <c r="C558" s="263"/>
      <c r="D558" s="268">
        <v>40</v>
      </c>
      <c r="E558" s="268"/>
      <c r="F558" s="132"/>
    </row>
    <row r="559" spans="1:6" x14ac:dyDescent="0.25">
      <c r="A559" s="261"/>
      <c r="B559" s="266" t="s">
        <v>931</v>
      </c>
      <c r="C559" s="263"/>
      <c r="D559" s="268">
        <v>500</v>
      </c>
      <c r="E559" s="268"/>
      <c r="F559" s="132"/>
    </row>
    <row r="560" spans="1:6" x14ac:dyDescent="0.25">
      <c r="A560" s="261"/>
      <c r="B560" s="266" t="s">
        <v>932</v>
      </c>
      <c r="C560" s="263"/>
      <c r="D560" s="268">
        <v>50</v>
      </c>
      <c r="E560" s="268"/>
      <c r="F560" s="132"/>
    </row>
    <row r="561" spans="1:6" x14ac:dyDescent="0.25">
      <c r="A561" s="261"/>
      <c r="B561" s="266" t="s">
        <v>933</v>
      </c>
      <c r="C561" s="263"/>
      <c r="D561" s="268">
        <v>50</v>
      </c>
      <c r="E561" s="268"/>
      <c r="F561" s="132"/>
    </row>
    <row r="562" spans="1:6" x14ac:dyDescent="0.25">
      <c r="A562" s="261"/>
      <c r="B562" s="266" t="s">
        <v>934</v>
      </c>
      <c r="C562" s="263"/>
      <c r="D562" s="268">
        <v>50</v>
      </c>
      <c r="E562" s="268"/>
      <c r="F562" s="132"/>
    </row>
    <row r="563" spans="1:6" x14ac:dyDescent="0.25">
      <c r="A563" s="261"/>
      <c r="B563" s="266" t="s">
        <v>935</v>
      </c>
      <c r="C563" s="263"/>
      <c r="D563" s="268">
        <v>2000</v>
      </c>
      <c r="E563" s="268"/>
      <c r="F563" s="132"/>
    </row>
    <row r="564" spans="1:6" x14ac:dyDescent="0.25">
      <c r="A564" s="261"/>
      <c r="B564" s="266" t="s">
        <v>936</v>
      </c>
      <c r="C564" s="263"/>
      <c r="D564" s="268">
        <v>50</v>
      </c>
      <c r="E564" s="268"/>
      <c r="F564" s="132"/>
    </row>
    <row r="565" spans="1:6" x14ac:dyDescent="0.25">
      <c r="A565" s="261"/>
      <c r="B565" s="266" t="s">
        <v>937</v>
      </c>
      <c r="C565" s="263"/>
      <c r="D565" s="268">
        <v>30</v>
      </c>
      <c r="E565" s="268"/>
      <c r="F565" s="132"/>
    </row>
    <row r="566" spans="1:6" x14ac:dyDescent="0.25">
      <c r="A566" s="261"/>
      <c r="B566" s="266" t="s">
        <v>938</v>
      </c>
      <c r="C566" s="263"/>
      <c r="D566" s="268">
        <v>100</v>
      </c>
      <c r="E566" s="268"/>
      <c r="F566" s="132"/>
    </row>
    <row r="567" spans="1:6" x14ac:dyDescent="0.25">
      <c r="A567" s="261"/>
      <c r="B567" s="266" t="s">
        <v>939</v>
      </c>
      <c r="C567" s="263"/>
      <c r="D567" s="268">
        <v>200</v>
      </c>
      <c r="E567" s="268"/>
      <c r="F567" s="132"/>
    </row>
    <row r="568" spans="1:6" x14ac:dyDescent="0.25">
      <c r="A568" s="261"/>
      <c r="B568" s="266" t="s">
        <v>940</v>
      </c>
      <c r="C568" s="263"/>
      <c r="D568" s="268">
        <v>50</v>
      </c>
      <c r="E568" s="268"/>
      <c r="F568" s="132"/>
    </row>
    <row r="569" spans="1:6" x14ac:dyDescent="0.25">
      <c r="A569" s="261"/>
      <c r="B569" s="266" t="s">
        <v>941</v>
      </c>
      <c r="C569" s="263"/>
      <c r="D569" s="268">
        <v>100</v>
      </c>
      <c r="E569" s="268"/>
      <c r="F569" s="132"/>
    </row>
    <row r="570" spans="1:6" x14ac:dyDescent="0.25">
      <c r="A570" s="261"/>
      <c r="B570" s="266" t="s">
        <v>942</v>
      </c>
      <c r="C570" s="263"/>
      <c r="D570" s="268">
        <v>100</v>
      </c>
      <c r="E570" s="268"/>
      <c r="F570" s="132"/>
    </row>
    <row r="571" spans="1:6" x14ac:dyDescent="0.25">
      <c r="A571" s="261"/>
      <c r="B571" s="266" t="s">
        <v>943</v>
      </c>
      <c r="C571" s="263"/>
      <c r="D571" s="268">
        <v>50</v>
      </c>
      <c r="E571" s="268"/>
      <c r="F571" s="132"/>
    </row>
    <row r="572" spans="1:6" x14ac:dyDescent="0.25">
      <c r="A572" s="261"/>
      <c r="B572" s="265" t="s">
        <v>944</v>
      </c>
      <c r="C572" s="263"/>
      <c r="D572" s="277"/>
      <c r="E572" s="277"/>
      <c r="F572" s="132"/>
    </row>
    <row r="573" spans="1:6" x14ac:dyDescent="0.25">
      <c r="A573" s="261"/>
      <c r="B573" s="266" t="s">
        <v>945</v>
      </c>
      <c r="C573" s="263"/>
      <c r="D573" s="268">
        <v>100</v>
      </c>
      <c r="E573" s="268"/>
      <c r="F573" s="132"/>
    </row>
    <row r="574" spans="1:6" x14ac:dyDescent="0.25">
      <c r="A574" s="261"/>
      <c r="B574" s="266" t="s">
        <v>946</v>
      </c>
      <c r="C574" s="263"/>
      <c r="D574" s="268">
        <v>150</v>
      </c>
      <c r="E574" s="268"/>
      <c r="F574" s="132"/>
    </row>
    <row r="575" spans="1:6" x14ac:dyDescent="0.25">
      <c r="A575" s="261"/>
      <c r="B575" s="266" t="s">
        <v>947</v>
      </c>
      <c r="C575" s="263"/>
      <c r="D575" s="268">
        <v>200</v>
      </c>
      <c r="E575" s="268"/>
      <c r="F575" s="132"/>
    </row>
    <row r="576" spans="1:6" x14ac:dyDescent="0.25">
      <c r="A576" s="261"/>
      <c r="B576" s="266" t="s">
        <v>948</v>
      </c>
      <c r="C576" s="263"/>
      <c r="D576" s="268">
        <v>50</v>
      </c>
      <c r="E576" s="268"/>
      <c r="F576" s="132"/>
    </row>
    <row r="577" spans="1:6" ht="15.75" thickBot="1" x14ac:dyDescent="0.3">
      <c r="A577" s="261"/>
      <c r="B577" s="266" t="s">
        <v>949</v>
      </c>
      <c r="C577" s="263"/>
      <c r="D577" s="268">
        <v>600</v>
      </c>
      <c r="E577" s="268"/>
      <c r="F577" s="132"/>
    </row>
    <row r="578" spans="1:6" x14ac:dyDescent="0.25">
      <c r="A578" s="261"/>
      <c r="B578" s="91" t="s">
        <v>385</v>
      </c>
      <c r="C578" s="92" t="s">
        <v>383</v>
      </c>
      <c r="D578" s="93">
        <v>2020</v>
      </c>
      <c r="E578" s="93" t="s">
        <v>989</v>
      </c>
      <c r="F578" s="132"/>
    </row>
    <row r="579" spans="1:6" x14ac:dyDescent="0.25">
      <c r="A579" s="261"/>
      <c r="B579" s="95"/>
      <c r="C579" s="96"/>
      <c r="D579" s="97" t="s">
        <v>386</v>
      </c>
      <c r="E579" s="97"/>
      <c r="F579" s="132"/>
    </row>
    <row r="580" spans="1:6" x14ac:dyDescent="0.25">
      <c r="A580" s="261"/>
      <c r="B580" s="266" t="s">
        <v>950</v>
      </c>
      <c r="C580" s="263"/>
      <c r="D580" s="268">
        <v>80</v>
      </c>
      <c r="E580" s="268"/>
      <c r="F580" s="132"/>
    </row>
    <row r="581" spans="1:6" x14ac:dyDescent="0.25">
      <c r="A581" s="261"/>
      <c r="B581" s="266" t="s">
        <v>951</v>
      </c>
      <c r="C581" s="263"/>
      <c r="D581" s="268">
        <v>50</v>
      </c>
      <c r="E581" s="268"/>
      <c r="F581" s="132"/>
    </row>
    <row r="582" spans="1:6" x14ac:dyDescent="0.25">
      <c r="A582" s="261"/>
      <c r="B582" s="266" t="s">
        <v>952</v>
      </c>
      <c r="C582" s="263"/>
      <c r="D582" s="268">
        <v>25000</v>
      </c>
      <c r="E582" s="268"/>
      <c r="F582" s="132"/>
    </row>
    <row r="583" spans="1:6" x14ac:dyDescent="0.25">
      <c r="A583" s="261"/>
      <c r="B583" s="266" t="s">
        <v>953</v>
      </c>
      <c r="C583" s="263"/>
      <c r="D583" s="268">
        <v>60</v>
      </c>
      <c r="E583" s="268"/>
      <c r="F583" s="132"/>
    </row>
    <row r="584" spans="1:6" x14ac:dyDescent="0.25">
      <c r="A584" s="261"/>
      <c r="B584" s="265" t="s">
        <v>954</v>
      </c>
      <c r="C584" s="263"/>
      <c r="D584" s="277"/>
      <c r="E584" s="277"/>
      <c r="F584" s="132"/>
    </row>
    <row r="585" spans="1:6" x14ac:dyDescent="0.25">
      <c r="A585" s="261"/>
      <c r="B585" s="266" t="s">
        <v>955</v>
      </c>
      <c r="C585" s="263"/>
      <c r="D585" s="268">
        <v>300</v>
      </c>
      <c r="E585" s="268"/>
      <c r="F585" s="132"/>
    </row>
    <row r="586" spans="1:6" x14ac:dyDescent="0.25">
      <c r="A586" s="261"/>
      <c r="B586" s="266" t="s">
        <v>956</v>
      </c>
      <c r="C586" s="263"/>
      <c r="D586" s="268">
        <v>300</v>
      </c>
      <c r="E586" s="268"/>
      <c r="F586" s="132"/>
    </row>
    <row r="587" spans="1:6" x14ac:dyDescent="0.25">
      <c r="A587" s="261"/>
      <c r="B587" s="266" t="s">
        <v>957</v>
      </c>
      <c r="C587" s="263"/>
      <c r="D587" s="268">
        <v>250</v>
      </c>
      <c r="E587" s="268"/>
      <c r="F587" s="132"/>
    </row>
    <row r="588" spans="1:6" x14ac:dyDescent="0.25">
      <c r="A588" s="261"/>
      <c r="B588" s="266" t="s">
        <v>958</v>
      </c>
      <c r="C588" s="263"/>
      <c r="D588" s="268">
        <v>500</v>
      </c>
      <c r="E588" s="268"/>
      <c r="F588" s="132"/>
    </row>
    <row r="589" spans="1:6" x14ac:dyDescent="0.25">
      <c r="A589" s="261"/>
      <c r="B589" s="266" t="s">
        <v>959</v>
      </c>
      <c r="C589" s="263"/>
      <c r="D589" s="268">
        <v>180</v>
      </c>
      <c r="E589" s="268"/>
      <c r="F589" s="132"/>
    </row>
    <row r="590" spans="1:6" x14ac:dyDescent="0.25">
      <c r="A590" s="261"/>
      <c r="B590" s="266" t="s">
        <v>960</v>
      </c>
      <c r="C590" s="263"/>
      <c r="D590" s="268">
        <v>400</v>
      </c>
      <c r="E590" s="268"/>
      <c r="F590" s="132"/>
    </row>
    <row r="591" spans="1:6" x14ac:dyDescent="0.25">
      <c r="A591" s="261"/>
      <c r="B591" s="266" t="s">
        <v>961</v>
      </c>
      <c r="C591" s="263"/>
      <c r="D591" s="268">
        <v>150</v>
      </c>
      <c r="E591" s="268"/>
      <c r="F591" s="132"/>
    </row>
    <row r="592" spans="1:6" x14ac:dyDescent="0.25">
      <c r="A592" s="261"/>
      <c r="B592" s="266" t="s">
        <v>962</v>
      </c>
      <c r="C592" s="263"/>
      <c r="D592" s="268">
        <v>100</v>
      </c>
      <c r="E592" s="268"/>
      <c r="F592" s="132"/>
    </row>
    <row r="593" spans="1:6" x14ac:dyDescent="0.25">
      <c r="A593" s="261"/>
      <c r="B593" s="266" t="s">
        <v>963</v>
      </c>
      <c r="C593" s="263"/>
      <c r="D593" s="268">
        <v>200</v>
      </c>
      <c r="E593" s="268"/>
      <c r="F593" s="132"/>
    </row>
    <row r="594" spans="1:6" x14ac:dyDescent="0.25">
      <c r="A594" s="261"/>
      <c r="B594" s="266" t="s">
        <v>964</v>
      </c>
      <c r="C594" s="263"/>
      <c r="D594" s="268">
        <v>100</v>
      </c>
      <c r="E594" s="268"/>
      <c r="F594" s="132"/>
    </row>
    <row r="595" spans="1:6" x14ac:dyDescent="0.25">
      <c r="A595" s="269"/>
      <c r="B595" s="266" t="s">
        <v>965</v>
      </c>
      <c r="C595" s="263"/>
      <c r="D595" s="268">
        <v>50</v>
      </c>
      <c r="E595" s="268"/>
      <c r="F595" s="132"/>
    </row>
    <row r="596" spans="1:6" ht="15.75" thickBot="1" x14ac:dyDescent="0.3">
      <c r="A596" s="269"/>
      <c r="B596" s="270" t="s">
        <v>966</v>
      </c>
      <c r="C596" s="271"/>
      <c r="D596" s="272">
        <v>20</v>
      </c>
      <c r="E596" s="278"/>
      <c r="F596" s="132"/>
    </row>
    <row r="597" spans="1:6" x14ac:dyDescent="0.25">
      <c r="A597" s="145"/>
      <c r="B597" s="791" t="s">
        <v>967</v>
      </c>
      <c r="C597" s="792"/>
      <c r="D597" s="793"/>
      <c r="E597" s="279"/>
      <c r="F597" s="132"/>
    </row>
    <row r="598" spans="1:6" x14ac:dyDescent="0.25">
      <c r="A598" s="94"/>
      <c r="B598" s="282" t="s">
        <v>968</v>
      </c>
      <c r="C598" s="115"/>
      <c r="D598" s="190">
        <v>40</v>
      </c>
      <c r="E598" s="204"/>
      <c r="F598" s="132"/>
    </row>
    <row r="599" spans="1:6" x14ac:dyDescent="0.25">
      <c r="A599" s="94"/>
      <c r="B599" s="283" t="s">
        <v>982</v>
      </c>
      <c r="C599" s="115"/>
      <c r="D599" s="190">
        <v>30</v>
      </c>
      <c r="E599" s="190"/>
      <c r="F599" s="132"/>
    </row>
    <row r="600" spans="1:6" x14ac:dyDescent="0.25">
      <c r="A600" s="94"/>
      <c r="B600" s="283" t="s">
        <v>983</v>
      </c>
      <c r="C600" s="115"/>
      <c r="D600" s="190">
        <v>25</v>
      </c>
      <c r="E600" s="190"/>
      <c r="F600" s="132"/>
    </row>
    <row r="601" spans="1:6" x14ac:dyDescent="0.25">
      <c r="A601" s="94"/>
      <c r="B601" s="283" t="s">
        <v>981</v>
      </c>
      <c r="C601" s="115"/>
      <c r="D601" s="190">
        <v>15</v>
      </c>
      <c r="E601" s="190"/>
      <c r="F601" s="132"/>
    </row>
    <row r="602" spans="1:6" x14ac:dyDescent="0.25">
      <c r="A602" s="94"/>
      <c r="B602" s="283" t="s">
        <v>984</v>
      </c>
      <c r="C602" s="115"/>
      <c r="D602" s="190">
        <v>10</v>
      </c>
      <c r="E602" s="190"/>
      <c r="F602" s="132"/>
    </row>
    <row r="603" spans="1:6" x14ac:dyDescent="0.25">
      <c r="A603" s="94"/>
      <c r="B603" s="283" t="s">
        <v>985</v>
      </c>
      <c r="C603" s="115"/>
      <c r="D603" s="190">
        <v>2</v>
      </c>
      <c r="E603" s="190"/>
      <c r="F603" s="132"/>
    </row>
    <row r="604" spans="1:6" x14ac:dyDescent="0.25">
      <c r="A604" s="94"/>
      <c r="B604" s="283" t="s">
        <v>986</v>
      </c>
      <c r="C604" s="188"/>
      <c r="D604" s="190">
        <v>30</v>
      </c>
      <c r="E604" s="190"/>
      <c r="F604" s="132"/>
    </row>
    <row r="605" spans="1:6" x14ac:dyDescent="0.25">
      <c r="A605" s="94"/>
      <c r="B605" s="283" t="s">
        <v>987</v>
      </c>
      <c r="C605" s="115"/>
      <c r="D605" s="190">
        <v>20</v>
      </c>
      <c r="E605" s="190"/>
      <c r="F605" s="132"/>
    </row>
    <row r="606" spans="1:6" x14ac:dyDescent="0.25">
      <c r="A606" s="94"/>
      <c r="B606" s="283" t="s">
        <v>988</v>
      </c>
      <c r="C606" s="115"/>
      <c r="D606" s="190">
        <v>5</v>
      </c>
      <c r="E606" s="190"/>
      <c r="F606" s="132"/>
    </row>
    <row r="607" spans="1:6" x14ac:dyDescent="0.25">
      <c r="A607" s="94"/>
      <c r="B607" s="135" t="s">
        <v>969</v>
      </c>
      <c r="C607" s="115"/>
      <c r="D607" s="127"/>
      <c r="E607" s="127"/>
      <c r="F607" s="132"/>
    </row>
    <row r="608" spans="1:6" x14ac:dyDescent="0.25">
      <c r="A608" s="94"/>
      <c r="B608" s="118" t="s">
        <v>970</v>
      </c>
      <c r="C608" s="115"/>
      <c r="D608" s="190">
        <v>40</v>
      </c>
      <c r="E608" s="190"/>
      <c r="F608" s="132"/>
    </row>
    <row r="609" spans="1:6" x14ac:dyDescent="0.25">
      <c r="A609" s="94"/>
      <c r="B609" s="118" t="s">
        <v>971</v>
      </c>
      <c r="C609" s="115"/>
      <c r="D609" s="190">
        <v>20</v>
      </c>
      <c r="E609" s="190"/>
      <c r="F609" s="132"/>
    </row>
    <row r="610" spans="1:6" x14ac:dyDescent="0.25">
      <c r="A610" s="94"/>
      <c r="B610" s="118" t="s">
        <v>972</v>
      </c>
      <c r="C610" s="115"/>
      <c r="D610" s="190">
        <v>10</v>
      </c>
      <c r="E610" s="190"/>
      <c r="F610" s="132"/>
    </row>
    <row r="611" spans="1:6" x14ac:dyDescent="0.25">
      <c r="A611" s="94"/>
      <c r="B611" s="135" t="s">
        <v>973</v>
      </c>
      <c r="C611" s="115"/>
      <c r="D611" s="127"/>
      <c r="E611" s="127"/>
      <c r="F611" s="132"/>
    </row>
    <row r="612" spans="1:6" x14ac:dyDescent="0.25">
      <c r="A612" s="94"/>
      <c r="B612" s="118" t="s">
        <v>974</v>
      </c>
      <c r="C612" s="115"/>
      <c r="D612" s="190">
        <v>250</v>
      </c>
      <c r="E612" s="190"/>
      <c r="F612" s="132"/>
    </row>
    <row r="613" spans="1:6" x14ac:dyDescent="0.25">
      <c r="A613" s="94"/>
      <c r="B613" s="118" t="s">
        <v>975</v>
      </c>
      <c r="C613" s="188"/>
      <c r="D613" s="220">
        <v>300</v>
      </c>
      <c r="E613" s="220"/>
      <c r="F613" s="132"/>
    </row>
    <row r="614" spans="1:6" x14ac:dyDescent="0.25">
      <c r="A614" s="94"/>
      <c r="B614" s="118" t="s">
        <v>976</v>
      </c>
      <c r="C614" s="115"/>
      <c r="D614" s="190">
        <v>500</v>
      </c>
      <c r="E614" s="190"/>
      <c r="F614" s="132"/>
    </row>
    <row r="615" spans="1:6" x14ac:dyDescent="0.25">
      <c r="A615" s="94"/>
      <c r="B615" s="118" t="s">
        <v>977</v>
      </c>
      <c r="C615" s="115"/>
      <c r="D615" s="190">
        <v>20</v>
      </c>
      <c r="E615" s="190"/>
      <c r="F615" s="132"/>
    </row>
    <row r="616" spans="1:6" ht="19.5" customHeight="1" x14ac:dyDescent="0.25">
      <c r="A616" s="94"/>
      <c r="B616" s="137" t="s">
        <v>978</v>
      </c>
      <c r="C616" s="115"/>
      <c r="D616" s="134">
        <v>100</v>
      </c>
      <c r="E616" s="134"/>
      <c r="F616" s="132"/>
    </row>
    <row r="617" spans="1:6" x14ac:dyDescent="0.25">
      <c r="A617" s="94"/>
      <c r="B617" s="118" t="s">
        <v>979</v>
      </c>
      <c r="C617" s="115"/>
      <c r="D617" s="134">
        <v>150</v>
      </c>
      <c r="E617" s="134"/>
      <c r="F617" s="132"/>
    </row>
    <row r="618" spans="1:6" ht="15.75" thickBot="1" x14ac:dyDescent="0.3">
      <c r="A618" s="128"/>
      <c r="B618" s="251" t="s">
        <v>980</v>
      </c>
      <c r="C618" s="280"/>
      <c r="D618" s="281">
        <v>1500</v>
      </c>
      <c r="E618" s="281"/>
      <c r="F618" s="132"/>
    </row>
  </sheetData>
  <mergeCells count="5">
    <mergeCell ref="B3:D3"/>
    <mergeCell ref="B45:D45"/>
    <mergeCell ref="B192:E192"/>
    <mergeCell ref="B286:D286"/>
    <mergeCell ref="B597:D597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215"/>
  <sheetViews>
    <sheetView view="pageLayout" topLeftCell="A89" zoomScaleNormal="100" workbookViewId="0">
      <selection activeCell="A97" sqref="A97"/>
    </sheetView>
  </sheetViews>
  <sheetFormatPr defaultRowHeight="15" x14ac:dyDescent="0.2"/>
  <cols>
    <col min="1" max="1" width="32.7109375" style="23" customWidth="1"/>
    <col min="2" max="2" width="10.28515625" style="2" customWidth="1"/>
    <col min="3" max="3" width="9.140625" style="11" customWidth="1"/>
    <col min="4" max="4" width="14.42578125" style="360" customWidth="1"/>
    <col min="5" max="5" width="15" style="359" customWidth="1"/>
    <col min="6" max="6" width="35.7109375" style="29" customWidth="1"/>
    <col min="7" max="7" width="14.140625" style="2" customWidth="1"/>
    <col min="8" max="8" width="12.140625" style="2" bestFit="1" customWidth="1"/>
    <col min="9" max="16384" width="9.140625" style="2"/>
  </cols>
  <sheetData>
    <row r="1" spans="1:18" s="1" customFormat="1" ht="15.75" x14ac:dyDescent="0.25">
      <c r="A1" s="776" t="s">
        <v>0</v>
      </c>
      <c r="B1" s="776"/>
      <c r="C1" s="776"/>
      <c r="D1" s="776"/>
      <c r="E1" s="776"/>
      <c r="F1" s="776"/>
      <c r="G1" s="419"/>
    </row>
    <row r="2" spans="1:18" ht="18" customHeight="1" x14ac:dyDescent="0.25">
      <c r="A2" s="776" t="s">
        <v>1336</v>
      </c>
      <c r="B2" s="776"/>
      <c r="C2" s="776"/>
      <c r="D2" s="776"/>
      <c r="E2" s="776"/>
      <c r="F2" s="776"/>
      <c r="G2" s="412"/>
      <c r="O2" s="3"/>
      <c r="P2" s="4"/>
      <c r="Q2" s="4"/>
      <c r="R2" s="4"/>
    </row>
    <row r="3" spans="1:18" ht="32.25" customHeight="1" x14ac:dyDescent="0.25">
      <c r="A3" s="324" t="s">
        <v>1</v>
      </c>
      <c r="B3" s="324" t="s">
        <v>2</v>
      </c>
      <c r="C3" s="417" t="s">
        <v>1092</v>
      </c>
      <c r="D3" s="326" t="s">
        <v>1093</v>
      </c>
      <c r="E3" s="326" t="s">
        <v>1094</v>
      </c>
      <c r="F3" s="325" t="s">
        <v>6</v>
      </c>
      <c r="G3" s="412"/>
      <c r="O3" s="3"/>
      <c r="P3" s="4"/>
      <c r="Q3" s="4"/>
      <c r="R3" s="4"/>
    </row>
    <row r="4" spans="1:18" ht="25.5" customHeight="1" x14ac:dyDescent="0.25">
      <c r="A4" s="767" t="s">
        <v>1255</v>
      </c>
      <c r="B4" s="768"/>
      <c r="C4" s="768"/>
      <c r="D4" s="769"/>
      <c r="E4" s="432"/>
      <c r="F4" s="327"/>
      <c r="G4" s="412"/>
      <c r="O4" s="3"/>
      <c r="P4" s="4"/>
      <c r="Q4" s="4"/>
      <c r="R4" s="4"/>
    </row>
    <row r="5" spans="1:18" s="615" customFormat="1" ht="30.75" customHeight="1" x14ac:dyDescent="0.25">
      <c r="A5" s="327" t="s">
        <v>117</v>
      </c>
      <c r="B5" s="328">
        <v>3113110</v>
      </c>
      <c r="C5" s="667">
        <v>1</v>
      </c>
      <c r="D5" s="432">
        <v>60000</v>
      </c>
      <c r="E5" s="432">
        <f t="shared" ref="E5:E29" si="0">D5*C5</f>
        <v>60000</v>
      </c>
      <c r="F5" s="333" t="s">
        <v>1547</v>
      </c>
      <c r="G5" s="412"/>
      <c r="H5" s="2"/>
      <c r="O5" s="631"/>
      <c r="P5" s="632"/>
      <c r="Q5" s="632"/>
      <c r="R5" s="632"/>
    </row>
    <row r="6" spans="1:18" s="615" customFormat="1" ht="30" x14ac:dyDescent="0.25">
      <c r="A6" s="341" t="s">
        <v>1568</v>
      </c>
      <c r="B6" s="328">
        <v>3111354</v>
      </c>
      <c r="C6" s="668">
        <v>1</v>
      </c>
      <c r="D6" s="432">
        <v>97000</v>
      </c>
      <c r="E6" s="432">
        <f t="shared" si="0"/>
        <v>97000</v>
      </c>
      <c r="F6" s="333" t="s">
        <v>1303</v>
      </c>
      <c r="G6" s="412"/>
      <c r="H6" s="2"/>
      <c r="O6" s="631"/>
      <c r="P6" s="632"/>
      <c r="Q6" s="632"/>
      <c r="R6" s="632"/>
    </row>
    <row r="7" spans="1:18" s="615" customFormat="1" ht="33" customHeight="1" x14ac:dyDescent="0.25">
      <c r="A7" s="341" t="s">
        <v>1512</v>
      </c>
      <c r="B7" s="328">
        <v>3111256</v>
      </c>
      <c r="C7" s="668">
        <v>1</v>
      </c>
      <c r="D7" s="432">
        <v>46689.04</v>
      </c>
      <c r="E7" s="432">
        <f t="shared" si="0"/>
        <v>46689.04</v>
      </c>
      <c r="F7" s="333" t="s">
        <v>1304</v>
      </c>
      <c r="G7" s="412"/>
      <c r="H7" s="2"/>
      <c r="O7" s="631"/>
      <c r="P7" s="632"/>
      <c r="Q7" s="632"/>
      <c r="R7" s="632"/>
    </row>
    <row r="8" spans="1:18" s="615" customFormat="1" ht="20.25" customHeight="1" x14ac:dyDescent="0.25">
      <c r="A8" s="341" t="s">
        <v>1256</v>
      </c>
      <c r="B8" s="328">
        <v>3111253</v>
      </c>
      <c r="C8" s="668">
        <v>1</v>
      </c>
      <c r="D8" s="432">
        <v>35116.269999999997</v>
      </c>
      <c r="E8" s="432">
        <f t="shared" si="0"/>
        <v>35116.269999999997</v>
      </c>
      <c r="F8" s="333" t="s">
        <v>1305</v>
      </c>
      <c r="G8" s="669"/>
      <c r="H8" s="2"/>
      <c r="O8" s="631"/>
      <c r="P8" s="632"/>
      <c r="Q8" s="632"/>
      <c r="R8" s="632"/>
    </row>
    <row r="9" spans="1:18" s="615" customFormat="1" ht="27.75" customHeight="1" x14ac:dyDescent="0.25">
      <c r="A9" s="341" t="s">
        <v>1580</v>
      </c>
      <c r="B9" s="328">
        <v>3111353</v>
      </c>
      <c r="C9" s="668">
        <v>1</v>
      </c>
      <c r="D9" s="432">
        <v>40000</v>
      </c>
      <c r="E9" s="432">
        <f t="shared" si="0"/>
        <v>40000</v>
      </c>
      <c r="F9" s="333" t="s">
        <v>1581</v>
      </c>
      <c r="G9" s="669"/>
      <c r="H9" s="2"/>
      <c r="O9" s="631"/>
      <c r="P9" s="632"/>
      <c r="Q9" s="632"/>
      <c r="R9" s="632"/>
    </row>
    <row r="10" spans="1:18" s="615" customFormat="1" ht="60" customHeight="1" x14ac:dyDescent="0.25">
      <c r="A10" s="341" t="s">
        <v>1257</v>
      </c>
      <c r="B10" s="715">
        <v>2821010</v>
      </c>
      <c r="C10" s="714">
        <v>1</v>
      </c>
      <c r="D10" s="716">
        <v>190178.9</v>
      </c>
      <c r="E10" s="717">
        <f t="shared" si="0"/>
        <v>190178.9</v>
      </c>
      <c r="F10" s="333" t="s">
        <v>1577</v>
      </c>
      <c r="G10" s="412"/>
      <c r="H10" s="2"/>
      <c r="O10" s="631"/>
      <c r="P10" s="632"/>
      <c r="Q10" s="632"/>
      <c r="R10" s="632"/>
    </row>
    <row r="11" spans="1:18" ht="25.5" customHeight="1" x14ac:dyDescent="0.25">
      <c r="A11" s="764" t="s">
        <v>1258</v>
      </c>
      <c r="B11" s="765"/>
      <c r="C11" s="765"/>
      <c r="D11" s="766"/>
      <c r="E11" s="432"/>
      <c r="F11" s="328"/>
      <c r="G11" s="451"/>
      <c r="H11" s="412"/>
      <c r="O11" s="3"/>
      <c r="P11" s="4"/>
      <c r="Q11" s="4"/>
      <c r="R11" s="4"/>
    </row>
    <row r="12" spans="1:18" s="615" customFormat="1" ht="36.75" customHeight="1" x14ac:dyDescent="0.25">
      <c r="A12" s="341" t="s">
        <v>1552</v>
      </c>
      <c r="B12" s="327">
        <v>2821010</v>
      </c>
      <c r="C12" s="670">
        <v>1</v>
      </c>
      <c r="D12" s="432">
        <v>179839</v>
      </c>
      <c r="E12" s="432">
        <f t="shared" si="0"/>
        <v>179839</v>
      </c>
      <c r="F12" s="327" t="s">
        <v>71</v>
      </c>
      <c r="G12" s="671"/>
      <c r="H12" s="412"/>
      <c r="O12" s="631"/>
      <c r="P12" s="632"/>
      <c r="Q12" s="632"/>
      <c r="R12" s="632"/>
    </row>
    <row r="13" spans="1:18" ht="36.75" customHeight="1" x14ac:dyDescent="0.25">
      <c r="A13" s="764" t="s">
        <v>1259</v>
      </c>
      <c r="B13" s="765"/>
      <c r="C13" s="766"/>
      <c r="D13" s="430">
        <v>71936</v>
      </c>
      <c r="E13" s="430"/>
      <c r="F13" s="328"/>
      <c r="G13" s="451"/>
      <c r="H13" s="412"/>
      <c r="O13" s="3"/>
      <c r="P13" s="4"/>
      <c r="Q13" s="4"/>
      <c r="R13" s="4"/>
    </row>
    <row r="14" spans="1:18" s="615" customFormat="1" ht="39.75" customHeight="1" x14ac:dyDescent="0.25">
      <c r="A14" s="341" t="s">
        <v>1306</v>
      </c>
      <c r="B14" s="715">
        <v>2821010</v>
      </c>
      <c r="C14" s="648">
        <v>1</v>
      </c>
      <c r="D14" s="652">
        <v>23936</v>
      </c>
      <c r="E14" s="432">
        <f>D14*C14</f>
        <v>23936</v>
      </c>
      <c r="F14" s="341" t="s">
        <v>1314</v>
      </c>
      <c r="G14" s="451"/>
      <c r="H14" s="412"/>
      <c r="O14" s="631"/>
      <c r="P14" s="632"/>
      <c r="Q14" s="632"/>
      <c r="R14" s="632"/>
    </row>
    <row r="15" spans="1:18" s="615" customFormat="1" ht="36.75" customHeight="1" x14ac:dyDescent="0.25">
      <c r="A15" s="341" t="s">
        <v>1307</v>
      </c>
      <c r="B15" s="715">
        <v>2821010</v>
      </c>
      <c r="C15" s="648">
        <v>1</v>
      </c>
      <c r="D15" s="652">
        <v>16000</v>
      </c>
      <c r="E15" s="432">
        <f>D15*C15</f>
        <v>16000</v>
      </c>
      <c r="F15" s="341" t="s">
        <v>1315</v>
      </c>
      <c r="G15" s="451"/>
      <c r="H15" s="412"/>
      <c r="O15" s="631"/>
      <c r="P15" s="632"/>
      <c r="Q15" s="632"/>
      <c r="R15" s="632"/>
    </row>
    <row r="16" spans="1:18" s="615" customFormat="1" ht="36.75" customHeight="1" x14ac:dyDescent="0.25">
      <c r="A16" s="648" t="s">
        <v>1308</v>
      </c>
      <c r="B16" s="715">
        <v>2210502</v>
      </c>
      <c r="C16" s="648">
        <v>1</v>
      </c>
      <c r="D16" s="652">
        <v>9000</v>
      </c>
      <c r="E16" s="432">
        <f t="shared" ref="E16:E19" si="1">D16*C16</f>
        <v>9000</v>
      </c>
      <c r="F16" s="341" t="s">
        <v>1316</v>
      </c>
      <c r="G16" s="451"/>
      <c r="H16" s="412"/>
      <c r="O16" s="631"/>
      <c r="P16" s="632"/>
      <c r="Q16" s="632"/>
      <c r="R16" s="632"/>
    </row>
    <row r="17" spans="1:18" s="615" customFormat="1" ht="41.25" customHeight="1" x14ac:dyDescent="0.25">
      <c r="A17" s="341" t="s">
        <v>24</v>
      </c>
      <c r="B17" s="715">
        <v>2821010</v>
      </c>
      <c r="C17" s="648">
        <v>1</v>
      </c>
      <c r="D17" s="652">
        <v>15000</v>
      </c>
      <c r="E17" s="432">
        <f t="shared" si="1"/>
        <v>15000</v>
      </c>
      <c r="F17" s="341" t="s">
        <v>1317</v>
      </c>
      <c r="G17" s="451"/>
      <c r="H17" s="412"/>
      <c r="O17" s="631"/>
      <c r="P17" s="632"/>
      <c r="Q17" s="632"/>
      <c r="R17" s="632"/>
    </row>
    <row r="18" spans="1:18" ht="28.5" customHeight="1" x14ac:dyDescent="0.25">
      <c r="A18" s="324" t="s">
        <v>1</v>
      </c>
      <c r="B18" s="324" t="s">
        <v>2</v>
      </c>
      <c r="C18" s="417" t="s">
        <v>1092</v>
      </c>
      <c r="D18" s="326" t="s">
        <v>1093</v>
      </c>
      <c r="E18" s="326" t="s">
        <v>1094</v>
      </c>
      <c r="F18" s="325" t="s">
        <v>6</v>
      </c>
      <c r="G18" s="451"/>
      <c r="H18" s="412"/>
      <c r="O18" s="3"/>
      <c r="P18" s="4"/>
      <c r="Q18" s="4"/>
      <c r="R18" s="4"/>
    </row>
    <row r="19" spans="1:18" s="615" customFormat="1" ht="36.75" customHeight="1" x14ac:dyDescent="0.25">
      <c r="A19" s="341" t="s">
        <v>1186</v>
      </c>
      <c r="B19" s="715">
        <v>2821010</v>
      </c>
      <c r="C19" s="648">
        <v>1</v>
      </c>
      <c r="D19" s="652">
        <v>8000</v>
      </c>
      <c r="E19" s="432">
        <f t="shared" si="1"/>
        <v>8000</v>
      </c>
      <c r="F19" s="341" t="s">
        <v>1551</v>
      </c>
      <c r="G19" s="451"/>
      <c r="H19" s="412"/>
      <c r="O19" s="631"/>
      <c r="P19" s="632"/>
      <c r="Q19" s="632"/>
      <c r="R19" s="632"/>
    </row>
    <row r="20" spans="1:18" s="25" customFormat="1" ht="24" customHeight="1" x14ac:dyDescent="0.2">
      <c r="A20" s="764" t="s">
        <v>72</v>
      </c>
      <c r="B20" s="765"/>
      <c r="C20" s="766"/>
      <c r="D20" s="430">
        <v>71936</v>
      </c>
      <c r="E20" s="430"/>
      <c r="F20" s="462"/>
      <c r="G20" s="447"/>
      <c r="H20" s="414"/>
      <c r="O20" s="461"/>
      <c r="P20" s="462"/>
      <c r="Q20" s="462"/>
      <c r="R20" s="462"/>
    </row>
    <row r="21" spans="1:18" s="615" customFormat="1" ht="29.25" customHeight="1" x14ac:dyDescent="0.25">
      <c r="A21" s="341" t="s">
        <v>1319</v>
      </c>
      <c r="B21" s="328">
        <v>2210401</v>
      </c>
      <c r="C21" s="670">
        <v>1</v>
      </c>
      <c r="D21" s="432">
        <v>31936</v>
      </c>
      <c r="E21" s="432">
        <f t="shared" si="0"/>
        <v>31936</v>
      </c>
      <c r="F21" s="327" t="s">
        <v>1320</v>
      </c>
      <c r="G21" s="451"/>
      <c r="H21" s="412"/>
      <c r="O21" s="631"/>
      <c r="P21" s="632"/>
      <c r="Q21" s="632"/>
      <c r="R21" s="632"/>
    </row>
    <row r="22" spans="1:18" s="615" customFormat="1" ht="29.25" customHeight="1" x14ac:dyDescent="0.25">
      <c r="A22" s="341" t="s">
        <v>1599</v>
      </c>
      <c r="B22" s="328">
        <v>2821010</v>
      </c>
      <c r="C22" s="670">
        <v>4</v>
      </c>
      <c r="D22" s="432">
        <v>10000</v>
      </c>
      <c r="E22" s="432">
        <f t="shared" si="0"/>
        <v>40000</v>
      </c>
      <c r="F22" s="327"/>
      <c r="G22" s="451"/>
      <c r="H22" s="412"/>
      <c r="O22" s="631"/>
      <c r="P22" s="632"/>
      <c r="Q22" s="632"/>
      <c r="R22" s="632"/>
    </row>
    <row r="23" spans="1:18" s="615" customFormat="1" ht="47.25" customHeight="1" x14ac:dyDescent="0.25">
      <c r="A23" s="349" t="s">
        <v>1260</v>
      </c>
      <c r="B23" s="328">
        <v>2821010</v>
      </c>
      <c r="C23" s="672">
        <v>1</v>
      </c>
      <c r="D23" s="432">
        <v>17984</v>
      </c>
      <c r="E23" s="432">
        <f t="shared" si="0"/>
        <v>17984</v>
      </c>
      <c r="F23" s="333" t="s">
        <v>126</v>
      </c>
      <c r="G23" s="671"/>
      <c r="H23" s="412"/>
      <c r="O23" s="631"/>
      <c r="P23" s="632"/>
      <c r="Q23" s="632"/>
      <c r="R23" s="632"/>
    </row>
    <row r="24" spans="1:18" ht="21.75" customHeight="1" x14ac:dyDescent="0.25">
      <c r="A24" s="770" t="s">
        <v>1261</v>
      </c>
      <c r="B24" s="771"/>
      <c r="C24" s="771"/>
      <c r="D24" s="772"/>
      <c r="E24" s="326"/>
      <c r="F24" s="327"/>
      <c r="G24" s="451"/>
      <c r="H24" s="412"/>
      <c r="O24" s="3"/>
      <c r="P24" s="4"/>
      <c r="Q24" s="4"/>
      <c r="R24" s="4"/>
    </row>
    <row r="25" spans="1:18" ht="21.75" customHeight="1" x14ac:dyDescent="0.25">
      <c r="A25" s="794" t="s">
        <v>1262</v>
      </c>
      <c r="B25" s="795"/>
      <c r="C25" s="795"/>
      <c r="D25" s="796"/>
      <c r="E25" s="432"/>
      <c r="F25" s="327"/>
      <c r="G25" s="451"/>
      <c r="H25" s="412"/>
      <c r="O25" s="3"/>
      <c r="P25" s="4"/>
      <c r="Q25" s="4"/>
      <c r="R25" s="4"/>
    </row>
    <row r="26" spans="1:18" s="615" customFormat="1" ht="38.25" customHeight="1" x14ac:dyDescent="0.25">
      <c r="A26" s="341" t="s">
        <v>1263</v>
      </c>
      <c r="B26" s="328">
        <v>2210617</v>
      </c>
      <c r="C26" s="670">
        <v>1</v>
      </c>
      <c r="D26" s="432">
        <v>50325.8</v>
      </c>
      <c r="E26" s="432">
        <f t="shared" si="0"/>
        <v>50325.8</v>
      </c>
      <c r="F26" s="327" t="s">
        <v>65</v>
      </c>
      <c r="G26" s="451"/>
      <c r="H26" s="412"/>
      <c r="O26" s="631"/>
      <c r="P26" s="632"/>
      <c r="Q26" s="632"/>
      <c r="R26" s="632"/>
    </row>
    <row r="27" spans="1:18" ht="24" customHeight="1" x14ac:dyDescent="0.25">
      <c r="A27" s="794" t="s">
        <v>303</v>
      </c>
      <c r="B27" s="795"/>
      <c r="C27" s="795"/>
      <c r="D27" s="796"/>
      <c r="E27" s="432"/>
      <c r="F27" s="332"/>
      <c r="G27" s="451"/>
      <c r="H27" s="412"/>
      <c r="O27" s="3"/>
      <c r="P27" s="4"/>
      <c r="Q27" s="4"/>
      <c r="R27" s="4"/>
    </row>
    <row r="28" spans="1:18" s="615" customFormat="1" ht="39" customHeight="1" x14ac:dyDescent="0.25">
      <c r="A28" s="341" t="s">
        <v>1264</v>
      </c>
      <c r="B28" s="328">
        <v>2210902</v>
      </c>
      <c r="C28" s="670">
        <v>1</v>
      </c>
      <c r="D28" s="673">
        <v>50000</v>
      </c>
      <c r="E28" s="432">
        <f t="shared" si="0"/>
        <v>50000</v>
      </c>
      <c r="F28" s="333" t="s">
        <v>1310</v>
      </c>
      <c r="G28" s="451"/>
      <c r="H28" s="412"/>
      <c r="O28" s="631"/>
      <c r="P28" s="632"/>
      <c r="Q28" s="632"/>
      <c r="R28" s="632"/>
    </row>
    <row r="29" spans="1:18" s="615" customFormat="1" ht="45.75" customHeight="1" x14ac:dyDescent="0.25">
      <c r="A29" s="341" t="s">
        <v>1265</v>
      </c>
      <c r="B29" s="328">
        <v>2821010</v>
      </c>
      <c r="C29" s="670">
        <v>1</v>
      </c>
      <c r="D29" s="432">
        <v>30000</v>
      </c>
      <c r="E29" s="432">
        <f t="shared" si="0"/>
        <v>30000</v>
      </c>
      <c r="F29" s="327" t="s">
        <v>77</v>
      </c>
      <c r="G29" s="451"/>
      <c r="H29" s="412"/>
      <c r="O29" s="631"/>
      <c r="P29" s="632"/>
      <c r="Q29" s="632"/>
      <c r="R29" s="632"/>
    </row>
    <row r="30" spans="1:18" s="615" customFormat="1" ht="25.5" customHeight="1" x14ac:dyDescent="0.25">
      <c r="A30" s="341" t="s">
        <v>1266</v>
      </c>
      <c r="B30" s="328">
        <v>3141101</v>
      </c>
      <c r="C30" s="670">
        <v>1</v>
      </c>
      <c r="D30" s="432">
        <v>35000</v>
      </c>
      <c r="E30" s="432">
        <f>C30*D30</f>
        <v>35000</v>
      </c>
      <c r="F30" s="333" t="s">
        <v>160</v>
      </c>
      <c r="G30" s="451"/>
      <c r="H30" s="412"/>
      <c r="O30" s="631"/>
      <c r="P30" s="632"/>
      <c r="Q30" s="632"/>
      <c r="R30" s="632"/>
    </row>
    <row r="31" spans="1:18" s="4" customFormat="1" ht="22.5" customHeight="1" x14ac:dyDescent="0.25">
      <c r="A31" s="794" t="s">
        <v>1268</v>
      </c>
      <c r="B31" s="795"/>
      <c r="C31" s="795"/>
      <c r="D31" s="796"/>
      <c r="E31" s="432"/>
      <c r="F31" s="327"/>
      <c r="G31" s="451"/>
      <c r="H31" s="412"/>
      <c r="I31" s="2"/>
      <c r="J31" s="2"/>
      <c r="K31" s="2"/>
      <c r="L31" s="2"/>
      <c r="M31" s="2"/>
      <c r="N31" s="2"/>
      <c r="O31" s="3"/>
    </row>
    <row r="32" spans="1:18" s="632" customFormat="1" ht="35.25" customHeight="1" x14ac:dyDescent="0.25">
      <c r="A32" s="327" t="s">
        <v>109</v>
      </c>
      <c r="B32" s="328">
        <v>2210908</v>
      </c>
      <c r="C32" s="321">
        <v>1</v>
      </c>
      <c r="D32" s="460">
        <v>40000</v>
      </c>
      <c r="E32" s="432">
        <f>D32*C32</f>
        <v>40000</v>
      </c>
      <c r="F32" s="333" t="s">
        <v>110</v>
      </c>
      <c r="G32" s="451"/>
      <c r="H32" s="412"/>
      <c r="I32" s="615"/>
      <c r="J32" s="615"/>
      <c r="K32" s="615"/>
      <c r="L32" s="615"/>
      <c r="M32" s="615"/>
      <c r="N32" s="615"/>
      <c r="O32" s="631"/>
    </row>
    <row r="33" spans="1:18" s="632" customFormat="1" ht="28.5" customHeight="1" x14ac:dyDescent="0.25">
      <c r="A33" s="333" t="s">
        <v>67</v>
      </c>
      <c r="B33" s="328">
        <v>2210902</v>
      </c>
      <c r="C33" s="321">
        <v>2</v>
      </c>
      <c r="D33" s="460">
        <v>40000</v>
      </c>
      <c r="E33" s="432">
        <f>D33*C33</f>
        <v>80000</v>
      </c>
      <c r="F33" s="327" t="s">
        <v>68</v>
      </c>
      <c r="G33" s="451"/>
      <c r="H33" s="412"/>
      <c r="I33" s="615"/>
      <c r="J33" s="615"/>
      <c r="K33" s="615"/>
      <c r="L33" s="615"/>
      <c r="M33" s="615"/>
      <c r="N33" s="615"/>
      <c r="O33" s="631"/>
    </row>
    <row r="34" spans="1:18" s="632" customFormat="1" ht="28.5" customHeight="1" x14ac:dyDescent="0.25">
      <c r="A34" s="333" t="s">
        <v>1546</v>
      </c>
      <c r="B34" s="328">
        <v>2821010</v>
      </c>
      <c r="C34" s="321">
        <v>1</v>
      </c>
      <c r="D34" s="460">
        <v>50000</v>
      </c>
      <c r="E34" s="432">
        <f>C34*D34</f>
        <v>50000</v>
      </c>
      <c r="F34" s="327"/>
      <c r="G34" s="451"/>
      <c r="H34" s="412"/>
      <c r="I34" s="615"/>
      <c r="J34" s="615"/>
      <c r="K34" s="615"/>
      <c r="L34" s="615"/>
      <c r="M34" s="615"/>
      <c r="N34" s="615"/>
      <c r="O34" s="631"/>
    </row>
    <row r="35" spans="1:18" s="4" customFormat="1" ht="28.5" customHeight="1" x14ac:dyDescent="0.25">
      <c r="A35" s="324" t="s">
        <v>1</v>
      </c>
      <c r="B35" s="324" t="s">
        <v>2</v>
      </c>
      <c r="C35" s="417" t="s">
        <v>1092</v>
      </c>
      <c r="D35" s="326" t="s">
        <v>1093</v>
      </c>
      <c r="E35" s="326" t="s">
        <v>1094</v>
      </c>
      <c r="F35" s="325" t="s">
        <v>6</v>
      </c>
      <c r="G35" s="451"/>
      <c r="H35" s="412"/>
      <c r="I35" s="2"/>
      <c r="J35" s="2"/>
      <c r="K35" s="2"/>
      <c r="L35" s="2"/>
      <c r="M35" s="2"/>
      <c r="N35" s="2"/>
      <c r="O35" s="3"/>
    </row>
    <row r="36" spans="1:18" s="634" customFormat="1" ht="28.5" customHeight="1" x14ac:dyDescent="0.25">
      <c r="A36" s="333" t="s">
        <v>1485</v>
      </c>
      <c r="B36" s="328">
        <v>2821010</v>
      </c>
      <c r="C36" s="321">
        <v>1</v>
      </c>
      <c r="D36" s="460">
        <v>30000</v>
      </c>
      <c r="E36" s="432">
        <f>D36*C36</f>
        <v>30000</v>
      </c>
      <c r="F36" s="328" t="s">
        <v>1486</v>
      </c>
      <c r="G36" s="447"/>
      <c r="H36" s="414"/>
      <c r="I36" s="616"/>
      <c r="J36" s="616"/>
      <c r="K36" s="616"/>
      <c r="L36" s="616"/>
      <c r="M36" s="616"/>
      <c r="N36" s="616"/>
      <c r="O36" s="633"/>
    </row>
    <row r="37" spans="1:18" s="615" customFormat="1" ht="24" customHeight="1" x14ac:dyDescent="0.25">
      <c r="A37" s="321" t="s">
        <v>1269</v>
      </c>
      <c r="B37" s="665">
        <v>2821007</v>
      </c>
      <c r="C37" s="637">
        <v>1</v>
      </c>
      <c r="D37" s="348">
        <v>60000</v>
      </c>
      <c r="E37" s="432">
        <f>D37*C37</f>
        <v>60000</v>
      </c>
      <c r="F37" s="662" t="s">
        <v>1295</v>
      </c>
      <c r="G37" s="451"/>
      <c r="H37" s="412"/>
      <c r="O37" s="631"/>
      <c r="P37" s="632"/>
      <c r="Q37" s="632"/>
      <c r="R37" s="632"/>
    </row>
    <row r="38" spans="1:18" s="615" customFormat="1" ht="32.25" customHeight="1" x14ac:dyDescent="0.25">
      <c r="A38" s="321" t="s">
        <v>76</v>
      </c>
      <c r="B38" s="328">
        <v>2210709</v>
      </c>
      <c r="C38" s="674">
        <v>12</v>
      </c>
      <c r="D38" s="432">
        <v>4150</v>
      </c>
      <c r="E38" s="432">
        <f>D38*C38</f>
        <v>49800</v>
      </c>
      <c r="F38" s="333" t="s">
        <v>77</v>
      </c>
      <c r="G38" s="451"/>
      <c r="H38" s="412"/>
      <c r="O38" s="631"/>
      <c r="P38" s="632"/>
      <c r="Q38" s="632"/>
      <c r="R38" s="632"/>
    </row>
    <row r="39" spans="1:18" s="615" customFormat="1" ht="30.75" customHeight="1" x14ac:dyDescent="0.25">
      <c r="A39" s="333" t="s">
        <v>1270</v>
      </c>
      <c r="B39" s="699">
        <v>2821018</v>
      </c>
      <c r="C39" s="675">
        <v>1</v>
      </c>
      <c r="D39" s="676">
        <v>60000</v>
      </c>
      <c r="E39" s="432">
        <f t="shared" ref="E39:E41" si="2">D39*C39</f>
        <v>60000</v>
      </c>
      <c r="F39" s="333" t="s">
        <v>108</v>
      </c>
      <c r="G39" s="451"/>
      <c r="H39" s="412"/>
      <c r="O39" s="631"/>
      <c r="P39" s="632"/>
      <c r="Q39" s="632"/>
      <c r="R39" s="632"/>
    </row>
    <row r="40" spans="1:18" s="615" customFormat="1" ht="24.75" customHeight="1" x14ac:dyDescent="0.25">
      <c r="A40" s="333" t="s">
        <v>1271</v>
      </c>
      <c r="B40" s="665">
        <v>2211101</v>
      </c>
      <c r="C40" s="637">
        <v>1</v>
      </c>
      <c r="D40" s="348">
        <v>1000</v>
      </c>
      <c r="E40" s="432">
        <f t="shared" si="2"/>
        <v>1000</v>
      </c>
      <c r="F40" s="345"/>
      <c r="G40" s="451"/>
      <c r="H40" s="412"/>
      <c r="O40" s="631"/>
      <c r="P40" s="632"/>
      <c r="Q40" s="632"/>
      <c r="R40" s="632"/>
    </row>
    <row r="41" spans="1:18" s="616" customFormat="1" ht="47.25" customHeight="1" x14ac:dyDescent="0.25">
      <c r="A41" s="662" t="s">
        <v>1272</v>
      </c>
      <c r="B41" s="677">
        <v>2821010</v>
      </c>
      <c r="C41" s="670">
        <v>1</v>
      </c>
      <c r="D41" s="432">
        <v>50000</v>
      </c>
      <c r="E41" s="432">
        <f t="shared" si="2"/>
        <v>50000</v>
      </c>
      <c r="F41" s="354" t="s">
        <v>1297</v>
      </c>
      <c r="G41" s="447"/>
      <c r="H41" s="414"/>
      <c r="O41" s="633"/>
      <c r="P41" s="634"/>
      <c r="Q41" s="634"/>
      <c r="R41" s="634"/>
    </row>
    <row r="42" spans="1:18" ht="21.75" customHeight="1" x14ac:dyDescent="0.25">
      <c r="A42" s="794" t="s">
        <v>1273</v>
      </c>
      <c r="B42" s="795"/>
      <c r="C42" s="795"/>
      <c r="D42" s="796"/>
      <c r="E42" s="432"/>
      <c r="F42" s="354"/>
      <c r="G42" s="451"/>
      <c r="H42" s="412"/>
      <c r="O42" s="3"/>
      <c r="P42" s="4"/>
      <c r="Q42" s="4"/>
      <c r="R42" s="4"/>
    </row>
    <row r="43" spans="1:18" s="615" customFormat="1" ht="46.5" customHeight="1" x14ac:dyDescent="0.25">
      <c r="A43" s="341" t="s">
        <v>1513</v>
      </c>
      <c r="B43" s="328">
        <v>2210601</v>
      </c>
      <c r="C43" s="321">
        <v>2</v>
      </c>
      <c r="D43" s="344">
        <v>59000</v>
      </c>
      <c r="E43" s="344">
        <f>D43*C43</f>
        <v>118000</v>
      </c>
      <c r="F43" s="333" t="s">
        <v>1221</v>
      </c>
      <c r="G43" s="451"/>
      <c r="H43" s="412"/>
      <c r="O43" s="631"/>
      <c r="P43" s="632"/>
      <c r="Q43" s="632"/>
      <c r="R43" s="632"/>
    </row>
    <row r="44" spans="1:18" s="615" customFormat="1" ht="46.5" customHeight="1" x14ac:dyDescent="0.25">
      <c r="A44" s="341" t="s">
        <v>1567</v>
      </c>
      <c r="B44" s="328">
        <v>3111358</v>
      </c>
      <c r="C44" s="321">
        <v>1</v>
      </c>
      <c r="D44" s="718">
        <v>10000</v>
      </c>
      <c r="E44" s="344">
        <f>C44*D44</f>
        <v>10000</v>
      </c>
      <c r="F44" s="333"/>
      <c r="G44" s="412"/>
      <c r="H44" s="412"/>
      <c r="O44" s="631"/>
      <c r="P44" s="632"/>
      <c r="Q44" s="632"/>
      <c r="R44" s="632"/>
    </row>
    <row r="45" spans="1:18" ht="20.25" customHeight="1" x14ac:dyDescent="0.25">
      <c r="A45" s="770" t="s">
        <v>1274</v>
      </c>
      <c r="B45" s="771"/>
      <c r="C45" s="771"/>
      <c r="D45" s="772"/>
      <c r="E45" s="432"/>
      <c r="F45" s="345"/>
      <c r="G45" s="412"/>
      <c r="H45" s="412"/>
      <c r="O45" s="3"/>
      <c r="P45" s="4"/>
      <c r="Q45" s="4"/>
      <c r="R45" s="4"/>
    </row>
    <row r="46" spans="1:18" ht="16.5" customHeight="1" x14ac:dyDescent="0.25">
      <c r="A46" s="794" t="s">
        <v>1275</v>
      </c>
      <c r="B46" s="795"/>
      <c r="C46" s="795"/>
      <c r="D46" s="796"/>
      <c r="E46" s="432"/>
      <c r="F46" s="333"/>
      <c r="G46" s="412"/>
      <c r="H46" s="412"/>
      <c r="O46" s="3"/>
      <c r="P46" s="4"/>
      <c r="Q46" s="4"/>
      <c r="R46" s="4"/>
    </row>
    <row r="47" spans="1:18" ht="28.5" customHeight="1" x14ac:dyDescent="0.25">
      <c r="A47" s="713" t="s">
        <v>1565</v>
      </c>
      <c r="B47" s="328">
        <v>3111256</v>
      </c>
      <c r="C47" s="712">
        <v>1</v>
      </c>
      <c r="D47" s="663">
        <v>30000</v>
      </c>
      <c r="E47" s="432">
        <f>D47*C47</f>
        <v>30000</v>
      </c>
      <c r="F47" s="713" t="s">
        <v>1565</v>
      </c>
      <c r="G47" s="412"/>
      <c r="H47" s="412"/>
      <c r="O47" s="3"/>
      <c r="P47" s="4"/>
      <c r="Q47" s="4"/>
      <c r="R47" s="4"/>
    </row>
    <row r="48" spans="1:18" s="615" customFormat="1" ht="28.5" customHeight="1" x14ac:dyDescent="0.25">
      <c r="A48" s="648" t="s">
        <v>1309</v>
      </c>
      <c r="B48" s="715">
        <v>2821009</v>
      </c>
      <c r="C48" s="648">
        <v>1</v>
      </c>
      <c r="D48" s="652">
        <v>25000</v>
      </c>
      <c r="E48" s="432">
        <f>D48*C48</f>
        <v>25000</v>
      </c>
      <c r="F48" s="341" t="s">
        <v>1318</v>
      </c>
      <c r="G48" s="412"/>
      <c r="H48" s="412"/>
      <c r="O48" s="631"/>
      <c r="P48" s="632"/>
      <c r="Q48" s="632"/>
      <c r="R48" s="632"/>
    </row>
    <row r="49" spans="1:18" ht="31.5" customHeight="1" x14ac:dyDescent="0.25">
      <c r="A49" s="764" t="s">
        <v>1276</v>
      </c>
      <c r="B49" s="765"/>
      <c r="C49" s="765"/>
      <c r="D49" s="766"/>
      <c r="E49" s="432"/>
      <c r="F49" s="333"/>
      <c r="G49" s="415"/>
      <c r="H49" s="412"/>
      <c r="O49" s="3"/>
      <c r="P49" s="4"/>
      <c r="Q49" s="4"/>
      <c r="R49" s="4"/>
    </row>
    <row r="50" spans="1:18" ht="21" customHeight="1" x14ac:dyDescent="0.25">
      <c r="A50" s="764" t="s">
        <v>1277</v>
      </c>
      <c r="B50" s="765"/>
      <c r="C50" s="765"/>
      <c r="D50" s="766"/>
      <c r="E50" s="432"/>
      <c r="F50" s="351"/>
      <c r="G50" s="412"/>
      <c r="H50" s="412"/>
      <c r="O50" s="3"/>
      <c r="P50" s="4"/>
      <c r="Q50" s="4"/>
      <c r="R50" s="4"/>
    </row>
    <row r="51" spans="1:18" s="615" customFormat="1" ht="36" customHeight="1" x14ac:dyDescent="0.25">
      <c r="A51" s="341" t="s">
        <v>114</v>
      </c>
      <c r="B51" s="665">
        <v>2210603</v>
      </c>
      <c r="C51" s="637">
        <v>1</v>
      </c>
      <c r="D51" s="348">
        <v>150677.99</v>
      </c>
      <c r="E51" s="432">
        <f>D51*C51</f>
        <v>150677.99</v>
      </c>
      <c r="F51" s="333" t="s">
        <v>115</v>
      </c>
      <c r="G51" s="412"/>
      <c r="H51" s="412"/>
      <c r="O51" s="631"/>
      <c r="P51" s="632"/>
      <c r="Q51" s="632"/>
      <c r="R51" s="632"/>
    </row>
    <row r="52" spans="1:18" s="615" customFormat="1" ht="36" customHeight="1" x14ac:dyDescent="0.25">
      <c r="A52" s="341" t="s">
        <v>1278</v>
      </c>
      <c r="B52" s="715">
        <v>2210602</v>
      </c>
      <c r="C52" s="648">
        <v>1</v>
      </c>
      <c r="D52" s="652">
        <v>159000</v>
      </c>
      <c r="E52" s="432">
        <f t="shared" ref="E52:E68" si="3">D52*C52</f>
        <v>159000</v>
      </c>
      <c r="F52" s="333" t="s">
        <v>73</v>
      </c>
      <c r="G52" s="412"/>
      <c r="H52" s="412"/>
      <c r="O52" s="631"/>
      <c r="P52" s="632"/>
      <c r="Q52" s="632"/>
      <c r="R52" s="632"/>
    </row>
    <row r="53" spans="1:18" s="615" customFormat="1" ht="36" customHeight="1" x14ac:dyDescent="0.25">
      <c r="A53" s="341" t="s">
        <v>1555</v>
      </c>
      <c r="B53" s="402" t="s">
        <v>1557</v>
      </c>
      <c r="C53" s="637">
        <v>1</v>
      </c>
      <c r="D53" s="348">
        <v>50000</v>
      </c>
      <c r="E53" s="432">
        <f>D53*C53</f>
        <v>50000</v>
      </c>
      <c r="F53" s="333" t="s">
        <v>1556</v>
      </c>
      <c r="G53" s="412"/>
      <c r="H53" s="412"/>
      <c r="O53" s="631"/>
      <c r="P53" s="632"/>
      <c r="Q53" s="632"/>
      <c r="R53" s="632"/>
    </row>
    <row r="54" spans="1:18" ht="29.25" customHeight="1" x14ac:dyDescent="0.25">
      <c r="A54" s="324" t="s">
        <v>1</v>
      </c>
      <c r="B54" s="324" t="s">
        <v>2</v>
      </c>
      <c r="C54" s="417" t="s">
        <v>1092</v>
      </c>
      <c r="D54" s="326" t="s">
        <v>1093</v>
      </c>
      <c r="E54" s="326" t="s">
        <v>1094</v>
      </c>
      <c r="F54" s="325" t="s">
        <v>6</v>
      </c>
      <c r="G54" s="412"/>
      <c r="H54" s="412"/>
      <c r="O54" s="3"/>
      <c r="P54" s="4"/>
      <c r="Q54" s="4"/>
      <c r="R54" s="4"/>
    </row>
    <row r="55" spans="1:18" ht="21.75" customHeight="1" x14ac:dyDescent="0.25">
      <c r="A55" s="770" t="s">
        <v>1279</v>
      </c>
      <c r="B55" s="771"/>
      <c r="C55" s="771"/>
      <c r="D55" s="772"/>
      <c r="E55" s="326"/>
      <c r="F55" s="325"/>
      <c r="G55" s="412"/>
      <c r="H55" s="412"/>
      <c r="O55" s="3"/>
      <c r="P55" s="4"/>
      <c r="Q55" s="4"/>
      <c r="R55" s="4"/>
    </row>
    <row r="56" spans="1:18" ht="25.5" customHeight="1" x14ac:dyDescent="0.25">
      <c r="A56" s="794" t="s">
        <v>1311</v>
      </c>
      <c r="B56" s="795"/>
      <c r="C56" s="795"/>
      <c r="D56" s="796"/>
      <c r="E56" s="432"/>
      <c r="F56" s="341"/>
      <c r="G56" s="412"/>
      <c r="H56" s="412"/>
      <c r="O56" s="3"/>
      <c r="P56" s="4"/>
      <c r="Q56" s="4"/>
      <c r="R56" s="4"/>
    </row>
    <row r="57" spans="1:18" s="615" customFormat="1" ht="32.25" customHeight="1" x14ac:dyDescent="0.25">
      <c r="A57" s="678" t="s">
        <v>1321</v>
      </c>
      <c r="B57" s="332">
        <v>2210710</v>
      </c>
      <c r="C57" s="648">
        <v>1</v>
      </c>
      <c r="D57" s="652">
        <v>20000</v>
      </c>
      <c r="E57" s="432">
        <f t="shared" si="3"/>
        <v>20000</v>
      </c>
      <c r="F57" s="258" t="s">
        <v>1322</v>
      </c>
      <c r="G57" s="412"/>
      <c r="H57" s="412"/>
      <c r="O57" s="631"/>
      <c r="P57" s="632"/>
      <c r="Q57" s="632"/>
      <c r="R57" s="632"/>
    </row>
    <row r="58" spans="1:18" s="615" customFormat="1" ht="24" customHeight="1" x14ac:dyDescent="0.25">
      <c r="A58" s="335" t="s">
        <v>1280</v>
      </c>
      <c r="B58" s="715">
        <v>2821010</v>
      </c>
      <c r="C58" s="648">
        <v>1</v>
      </c>
      <c r="D58" s="652">
        <v>10000</v>
      </c>
      <c r="E58" s="432">
        <f t="shared" si="3"/>
        <v>10000</v>
      </c>
      <c r="F58" s="333" t="s">
        <v>1323</v>
      </c>
      <c r="G58" s="412"/>
      <c r="H58" s="412"/>
      <c r="O58" s="631"/>
      <c r="P58" s="632"/>
      <c r="Q58" s="632"/>
      <c r="R58" s="632"/>
    </row>
    <row r="59" spans="1:18" s="615" customFormat="1" ht="24" customHeight="1" x14ac:dyDescent="0.25">
      <c r="A59" s="335" t="s">
        <v>1281</v>
      </c>
      <c r="B59" s="327">
        <v>2210111</v>
      </c>
      <c r="C59" s="670">
        <v>1</v>
      </c>
      <c r="D59" s="432">
        <v>30000</v>
      </c>
      <c r="E59" s="432">
        <f t="shared" si="3"/>
        <v>30000</v>
      </c>
      <c r="F59" s="330" t="s">
        <v>28</v>
      </c>
      <c r="G59" s="412"/>
      <c r="H59" s="412"/>
      <c r="O59" s="631"/>
      <c r="P59" s="632"/>
      <c r="Q59" s="632"/>
      <c r="R59" s="632"/>
    </row>
    <row r="60" spans="1:18" ht="19.5" customHeight="1" x14ac:dyDescent="0.25">
      <c r="A60" s="770" t="s">
        <v>1267</v>
      </c>
      <c r="B60" s="771"/>
      <c r="C60" s="771"/>
      <c r="D60" s="772"/>
      <c r="E60" s="432"/>
      <c r="F60" s="345"/>
      <c r="G60" s="412"/>
      <c r="H60" s="412"/>
      <c r="O60" s="7"/>
      <c r="P60" s="8"/>
      <c r="Q60" s="8"/>
      <c r="R60" s="8"/>
    </row>
    <row r="61" spans="1:18" ht="18" customHeight="1" x14ac:dyDescent="0.25">
      <c r="A61" s="794" t="s">
        <v>1282</v>
      </c>
      <c r="B61" s="795"/>
      <c r="C61" s="795"/>
      <c r="D61" s="796"/>
      <c r="E61" s="432"/>
      <c r="F61" s="333"/>
      <c r="G61" s="412"/>
      <c r="H61" s="412"/>
      <c r="O61" s="3"/>
      <c r="P61" s="4"/>
      <c r="Q61" s="4"/>
      <c r="R61" s="4"/>
    </row>
    <row r="62" spans="1:18" s="615" customFormat="1" ht="28.5" customHeight="1" x14ac:dyDescent="0.25">
      <c r="A62" s="335" t="s">
        <v>74</v>
      </c>
      <c r="B62" s="327">
        <v>2210604</v>
      </c>
      <c r="C62" s="667">
        <v>1</v>
      </c>
      <c r="D62" s="432">
        <v>25000</v>
      </c>
      <c r="E62" s="432">
        <f t="shared" si="3"/>
        <v>25000</v>
      </c>
      <c r="F62" s="333" t="s">
        <v>1514</v>
      </c>
      <c r="G62" s="412"/>
      <c r="H62" s="412"/>
      <c r="O62" s="631"/>
      <c r="P62" s="632"/>
      <c r="Q62" s="632"/>
      <c r="R62" s="632"/>
    </row>
    <row r="63" spans="1:18" s="615" customFormat="1" ht="30" customHeight="1" x14ac:dyDescent="0.25">
      <c r="A63" s="327" t="s">
        <v>1334</v>
      </c>
      <c r="B63" s="327">
        <v>2210604</v>
      </c>
      <c r="C63" s="321">
        <v>4</v>
      </c>
      <c r="D63" s="340">
        <v>3000</v>
      </c>
      <c r="E63" s="340">
        <f t="shared" si="3"/>
        <v>12000</v>
      </c>
      <c r="F63" s="327" t="s">
        <v>46</v>
      </c>
      <c r="G63" s="412"/>
      <c r="H63" s="412"/>
      <c r="O63" s="631"/>
      <c r="P63" s="632"/>
      <c r="Q63" s="632"/>
      <c r="R63" s="632"/>
    </row>
    <row r="64" spans="1:18" ht="23.25" customHeight="1" x14ac:dyDescent="0.25">
      <c r="A64" s="794" t="s">
        <v>1283</v>
      </c>
      <c r="B64" s="795"/>
      <c r="C64" s="795"/>
      <c r="D64" s="796"/>
      <c r="E64" s="432"/>
      <c r="F64" s="333"/>
      <c r="G64" s="412"/>
      <c r="H64" s="412"/>
      <c r="O64" s="3"/>
      <c r="P64" s="4"/>
      <c r="Q64" s="4"/>
      <c r="R64" s="4"/>
    </row>
    <row r="65" spans="1:18" s="615" customFormat="1" ht="41.25" customHeight="1" x14ac:dyDescent="0.25">
      <c r="A65" s="341" t="s">
        <v>1284</v>
      </c>
      <c r="B65" s="327">
        <v>3112204</v>
      </c>
      <c r="C65" s="670">
        <v>1</v>
      </c>
      <c r="D65" s="639">
        <v>18250</v>
      </c>
      <c r="E65" s="432">
        <f t="shared" si="3"/>
        <v>18250</v>
      </c>
      <c r="F65" s="341" t="s">
        <v>1312</v>
      </c>
      <c r="G65" s="412"/>
      <c r="H65" s="412"/>
      <c r="O65" s="631"/>
      <c r="P65" s="632"/>
      <c r="Q65" s="632"/>
      <c r="R65" s="632"/>
    </row>
    <row r="66" spans="1:18" s="615" customFormat="1" ht="41.25" customHeight="1" x14ac:dyDescent="0.25">
      <c r="A66" s="341" t="s">
        <v>1571</v>
      </c>
      <c r="B66" s="327">
        <v>3113211</v>
      </c>
      <c r="C66" s="670">
        <v>1</v>
      </c>
      <c r="D66" s="639">
        <v>11750</v>
      </c>
      <c r="E66" s="432">
        <f>D66*C66</f>
        <v>11750</v>
      </c>
      <c r="F66" s="341" t="s">
        <v>1572</v>
      </c>
      <c r="G66" s="412"/>
      <c r="H66" s="412"/>
      <c r="O66" s="631"/>
      <c r="P66" s="632"/>
      <c r="Q66" s="632"/>
      <c r="R66" s="632"/>
    </row>
    <row r="67" spans="1:18" s="615" customFormat="1" ht="41.25" customHeight="1" x14ac:dyDescent="0.25">
      <c r="A67" s="330" t="s">
        <v>28</v>
      </c>
      <c r="B67" s="330">
        <v>3112208</v>
      </c>
      <c r="C67" s="679">
        <v>1</v>
      </c>
      <c r="D67" s="680">
        <v>32677.99</v>
      </c>
      <c r="E67" s="432">
        <f>D67*C67</f>
        <v>32677.99</v>
      </c>
      <c r="F67" s="332" t="s">
        <v>1515</v>
      </c>
      <c r="G67" s="412"/>
      <c r="H67" s="412"/>
      <c r="O67" s="631"/>
      <c r="P67" s="632"/>
      <c r="Q67" s="632"/>
      <c r="R67" s="632"/>
    </row>
    <row r="68" spans="1:18" s="615" customFormat="1" ht="34.5" customHeight="1" x14ac:dyDescent="0.25">
      <c r="A68" s="341" t="s">
        <v>1299</v>
      </c>
      <c r="B68" s="332">
        <v>2210606</v>
      </c>
      <c r="C68" s="670">
        <v>4</v>
      </c>
      <c r="D68" s="432">
        <v>5000</v>
      </c>
      <c r="E68" s="432">
        <f t="shared" si="3"/>
        <v>20000</v>
      </c>
      <c r="F68" s="655" t="s">
        <v>1298</v>
      </c>
      <c r="G68" s="412"/>
      <c r="H68" s="412"/>
      <c r="O68" s="631"/>
      <c r="P68" s="632"/>
      <c r="Q68" s="632"/>
      <c r="R68" s="632"/>
    </row>
    <row r="69" spans="1:18" s="615" customFormat="1" ht="27.75" customHeight="1" x14ac:dyDescent="0.25">
      <c r="A69" s="681" t="s">
        <v>1285</v>
      </c>
      <c r="B69" s="328">
        <v>2210505</v>
      </c>
      <c r="C69" s="321">
        <v>4</v>
      </c>
      <c r="D69" s="344">
        <v>20000</v>
      </c>
      <c r="E69" s="344">
        <f>D69*C69</f>
        <v>80000</v>
      </c>
      <c r="F69" s="333" t="s">
        <v>60</v>
      </c>
      <c r="G69" s="412"/>
      <c r="H69" s="412"/>
      <c r="O69" s="631"/>
      <c r="P69" s="632"/>
      <c r="Q69" s="632"/>
      <c r="R69" s="632"/>
    </row>
    <row r="70" spans="1:18" ht="24.75" customHeight="1" x14ac:dyDescent="0.25">
      <c r="A70" s="682" t="s">
        <v>1286</v>
      </c>
      <c r="B70" s="332"/>
      <c r="C70" s="533"/>
      <c r="D70" s="456"/>
      <c r="E70" s="432"/>
      <c r="F70" s="332"/>
      <c r="G70" s="412"/>
      <c r="H70" s="412"/>
      <c r="O70" s="3"/>
      <c r="P70" s="4"/>
      <c r="Q70" s="4"/>
      <c r="R70" s="4"/>
    </row>
    <row r="71" spans="1:18" s="615" customFormat="1" ht="46.5" customHeight="1" x14ac:dyDescent="0.25">
      <c r="A71" s="341" t="s">
        <v>1300</v>
      </c>
      <c r="B71" s="327">
        <v>2210709</v>
      </c>
      <c r="C71" s="333">
        <v>1</v>
      </c>
      <c r="D71" s="344">
        <v>30000</v>
      </c>
      <c r="E71" s="432">
        <f>D71*C71</f>
        <v>30000</v>
      </c>
      <c r="F71" s="327" t="s">
        <v>1335</v>
      </c>
      <c r="G71" s="412"/>
      <c r="H71" s="412"/>
      <c r="O71" s="631"/>
      <c r="P71" s="632"/>
      <c r="Q71" s="632"/>
      <c r="R71" s="632"/>
    </row>
    <row r="72" spans="1:18" ht="38.25" customHeight="1" x14ac:dyDescent="0.25">
      <c r="A72" s="324" t="s">
        <v>1</v>
      </c>
      <c r="B72" s="324" t="s">
        <v>2</v>
      </c>
      <c r="C72" s="417" t="s">
        <v>1092</v>
      </c>
      <c r="D72" s="326" t="s">
        <v>1093</v>
      </c>
      <c r="E72" s="326" t="s">
        <v>1094</v>
      </c>
      <c r="F72" s="325" t="s">
        <v>6</v>
      </c>
      <c r="G72" s="412"/>
      <c r="H72" s="412"/>
      <c r="O72" s="3"/>
      <c r="P72" s="4"/>
      <c r="Q72" s="4"/>
      <c r="R72" s="4"/>
    </row>
    <row r="73" spans="1:18" s="615" customFormat="1" ht="42.75" customHeight="1" x14ac:dyDescent="0.25">
      <c r="A73" s="341" t="s">
        <v>1287</v>
      </c>
      <c r="B73" s="327">
        <v>2210709</v>
      </c>
      <c r="C73" s="637">
        <v>1</v>
      </c>
      <c r="D73" s="348">
        <v>30000</v>
      </c>
      <c r="E73" s="432">
        <f>D73*C73</f>
        <v>30000</v>
      </c>
      <c r="F73" s="333" t="s">
        <v>1313</v>
      </c>
      <c r="G73" s="412"/>
      <c r="H73" s="412"/>
      <c r="O73" s="631"/>
      <c r="P73" s="632"/>
      <c r="Q73" s="632"/>
      <c r="R73" s="632"/>
    </row>
    <row r="74" spans="1:18" ht="21" customHeight="1" x14ac:dyDescent="0.25">
      <c r="A74" s="794" t="s">
        <v>1286</v>
      </c>
      <c r="B74" s="795"/>
      <c r="C74" s="795"/>
      <c r="D74" s="796"/>
      <c r="E74" s="432"/>
      <c r="F74" s="327"/>
      <c r="G74" s="412"/>
      <c r="H74" s="412"/>
      <c r="O74" s="3"/>
      <c r="P74" s="4"/>
      <c r="Q74" s="4"/>
      <c r="R74" s="4"/>
    </row>
    <row r="75" spans="1:18" s="615" customFormat="1" ht="36" customHeight="1" x14ac:dyDescent="0.25">
      <c r="A75" s="341" t="s">
        <v>1288</v>
      </c>
      <c r="B75" s="328">
        <v>2210801</v>
      </c>
      <c r="C75" s="672">
        <v>1</v>
      </c>
      <c r="D75" s="432">
        <v>20000</v>
      </c>
      <c r="E75" s="432">
        <f t="shared" ref="E75:E80" si="4">D75*C75</f>
        <v>20000</v>
      </c>
      <c r="F75" s="341" t="s">
        <v>1301</v>
      </c>
      <c r="G75" s="412"/>
      <c r="H75" s="412"/>
      <c r="O75" s="631"/>
      <c r="P75" s="632"/>
      <c r="Q75" s="632"/>
      <c r="R75" s="632"/>
    </row>
    <row r="76" spans="1:18" s="615" customFormat="1" ht="36" customHeight="1" x14ac:dyDescent="0.25">
      <c r="A76" s="341" t="s">
        <v>1497</v>
      </c>
      <c r="B76" s="328">
        <v>2210711</v>
      </c>
      <c r="C76" s="672">
        <v>1</v>
      </c>
      <c r="D76" s="432">
        <v>30000</v>
      </c>
      <c r="E76" s="432">
        <f>D76*C76</f>
        <v>30000</v>
      </c>
      <c r="F76" s="341"/>
      <c r="G76" s="412"/>
      <c r="H76" s="412"/>
      <c r="O76" s="631"/>
      <c r="P76" s="632"/>
      <c r="Q76" s="632"/>
      <c r="R76" s="632"/>
    </row>
    <row r="77" spans="1:18" s="615" customFormat="1" ht="41.25" customHeight="1" x14ac:dyDescent="0.25">
      <c r="A77" s="341" t="s">
        <v>1598</v>
      </c>
      <c r="B77" s="328">
        <v>2210711</v>
      </c>
      <c r="C77" s="672">
        <v>1</v>
      </c>
      <c r="D77" s="432">
        <v>20000</v>
      </c>
      <c r="E77" s="432">
        <f t="shared" si="4"/>
        <v>20000</v>
      </c>
      <c r="F77" s="333" t="s">
        <v>1516</v>
      </c>
      <c r="G77" s="415"/>
      <c r="H77" s="412"/>
      <c r="O77" s="631"/>
      <c r="P77" s="632"/>
      <c r="Q77" s="632"/>
      <c r="R77" s="632"/>
    </row>
    <row r="78" spans="1:18" ht="21.75" customHeight="1" x14ac:dyDescent="0.25">
      <c r="A78" s="770" t="s">
        <v>1289</v>
      </c>
      <c r="B78" s="771"/>
      <c r="C78" s="771"/>
      <c r="D78" s="772"/>
      <c r="E78" s="432"/>
      <c r="F78" s="333"/>
      <c r="G78" s="412"/>
      <c r="H78" s="412"/>
      <c r="O78" s="3"/>
      <c r="P78" s="4"/>
      <c r="Q78" s="4"/>
      <c r="R78" s="4"/>
    </row>
    <row r="79" spans="1:18" ht="19.5" customHeight="1" x14ac:dyDescent="0.25">
      <c r="A79" s="794" t="s">
        <v>1290</v>
      </c>
      <c r="B79" s="795"/>
      <c r="C79" s="795"/>
      <c r="D79" s="796"/>
      <c r="E79" s="432"/>
      <c r="F79" s="333"/>
      <c r="G79" s="412"/>
      <c r="H79" s="412"/>
      <c r="O79" s="3"/>
      <c r="P79" s="4"/>
      <c r="Q79" s="4"/>
      <c r="R79" s="4"/>
    </row>
    <row r="80" spans="1:18" s="615" customFormat="1" ht="31.5" customHeight="1" x14ac:dyDescent="0.25">
      <c r="A80" s="341" t="s">
        <v>1291</v>
      </c>
      <c r="B80" s="327">
        <v>2210205</v>
      </c>
      <c r="C80" s="672">
        <v>4</v>
      </c>
      <c r="D80" s="456">
        <v>139104.75</v>
      </c>
      <c r="E80" s="432">
        <f t="shared" si="4"/>
        <v>556419</v>
      </c>
      <c r="F80" s="333" t="s">
        <v>1519</v>
      </c>
      <c r="G80" s="412"/>
      <c r="H80" s="412"/>
      <c r="O80" s="631"/>
      <c r="P80" s="632"/>
      <c r="Q80" s="632"/>
      <c r="R80" s="632"/>
    </row>
    <row r="81" spans="1:18" s="615" customFormat="1" ht="32.25" customHeight="1" x14ac:dyDescent="0.25">
      <c r="A81" s="341" t="s">
        <v>128</v>
      </c>
      <c r="B81" s="412">
        <v>2210302</v>
      </c>
      <c r="C81" s="333">
        <v>4</v>
      </c>
      <c r="D81" s="344">
        <v>82800</v>
      </c>
      <c r="E81" s="432">
        <f>D81*C81</f>
        <v>331200</v>
      </c>
      <c r="F81" s="327" t="s">
        <v>129</v>
      </c>
      <c r="G81" s="463"/>
      <c r="H81" s="412"/>
      <c r="O81" s="631"/>
      <c r="P81" s="632"/>
      <c r="Q81" s="632"/>
      <c r="R81" s="632"/>
    </row>
    <row r="82" spans="1:18" s="615" customFormat="1" ht="28.5" customHeight="1" x14ac:dyDescent="0.25">
      <c r="A82" s="341" t="s">
        <v>1292</v>
      </c>
      <c r="B82" s="327">
        <v>2210205</v>
      </c>
      <c r="C82" s="321">
        <v>4</v>
      </c>
      <c r="D82" s="344">
        <v>80000</v>
      </c>
      <c r="E82" s="344">
        <f>D82*C82</f>
        <v>320000</v>
      </c>
      <c r="F82" s="333" t="s">
        <v>1302</v>
      </c>
      <c r="G82" s="415"/>
      <c r="H82" s="412"/>
      <c r="O82" s="631"/>
      <c r="P82" s="632"/>
      <c r="Q82" s="632"/>
      <c r="R82" s="632"/>
    </row>
    <row r="83" spans="1:18" s="615" customFormat="1" ht="28.5" customHeight="1" x14ac:dyDescent="0.25">
      <c r="A83" s="341" t="s">
        <v>1494</v>
      </c>
      <c r="B83" s="327">
        <v>2210301</v>
      </c>
      <c r="C83" s="321">
        <v>4</v>
      </c>
      <c r="D83" s="344">
        <v>12500</v>
      </c>
      <c r="E83" s="344">
        <f>D83*C83</f>
        <v>50000</v>
      </c>
      <c r="F83" s="333" t="s">
        <v>1495</v>
      </c>
      <c r="G83" s="415"/>
      <c r="H83" s="412"/>
      <c r="O83" s="631"/>
      <c r="P83" s="632"/>
      <c r="Q83" s="632"/>
      <c r="R83" s="632"/>
    </row>
    <row r="84" spans="1:18" s="615" customFormat="1" ht="33" customHeight="1" x14ac:dyDescent="0.25">
      <c r="A84" s="341" t="s">
        <v>1293</v>
      </c>
      <c r="B84" s="706">
        <v>2210709</v>
      </c>
      <c r="C84" s="683">
        <v>1</v>
      </c>
      <c r="D84" s="680">
        <v>10000</v>
      </c>
      <c r="E84" s="432">
        <f>D84*C84</f>
        <v>10000</v>
      </c>
      <c r="F84" s="355"/>
      <c r="G84" s="412"/>
      <c r="H84" s="412"/>
      <c r="O84" s="631"/>
      <c r="P84" s="632"/>
      <c r="Q84" s="632"/>
      <c r="R84" s="632"/>
    </row>
    <row r="85" spans="1:18" ht="24" customHeight="1" x14ac:dyDescent="0.25">
      <c r="A85" s="770" t="s">
        <v>1294</v>
      </c>
      <c r="B85" s="771"/>
      <c r="C85" s="771"/>
      <c r="D85" s="772"/>
      <c r="E85" s="432"/>
      <c r="F85" s="335"/>
      <c r="G85" s="330"/>
      <c r="H85" s="412"/>
      <c r="O85" s="3"/>
      <c r="P85" s="4"/>
      <c r="Q85" s="4"/>
      <c r="R85" s="4"/>
    </row>
    <row r="86" spans="1:18" s="615" customFormat="1" ht="23.25" customHeight="1" x14ac:dyDescent="0.25">
      <c r="A86" s="328" t="s">
        <v>16</v>
      </c>
      <c r="B86" s="328">
        <v>2821010</v>
      </c>
      <c r="C86" s="321">
        <v>6</v>
      </c>
      <c r="D86" s="340">
        <v>5000</v>
      </c>
      <c r="E86" s="432">
        <f t="shared" ref="E86:E95" si="5">D86*C86</f>
        <v>30000</v>
      </c>
      <c r="F86" s="333" t="s">
        <v>17</v>
      </c>
      <c r="G86" s="463"/>
      <c r="H86" s="415">
        <f>G86/6</f>
        <v>0</v>
      </c>
      <c r="O86" s="631"/>
      <c r="P86" s="632"/>
      <c r="Q86" s="632"/>
      <c r="R86" s="632"/>
    </row>
    <row r="87" spans="1:18" s="615" customFormat="1" ht="22.5" customHeight="1" x14ac:dyDescent="0.25">
      <c r="A87" s="328" t="s">
        <v>18</v>
      </c>
      <c r="B87" s="327">
        <v>3141101</v>
      </c>
      <c r="C87" s="321">
        <v>1</v>
      </c>
      <c r="D87" s="340">
        <v>97010</v>
      </c>
      <c r="E87" s="432">
        <f t="shared" si="5"/>
        <v>97010</v>
      </c>
      <c r="F87" s="333" t="s">
        <v>1487</v>
      </c>
      <c r="G87" s="463"/>
      <c r="H87" s="412"/>
      <c r="O87" s="631"/>
      <c r="P87" s="632"/>
      <c r="Q87" s="632"/>
      <c r="R87" s="632"/>
    </row>
    <row r="88" spans="1:18" s="615" customFormat="1" ht="23.25" customHeight="1" x14ac:dyDescent="0.25">
      <c r="A88" s="328" t="s">
        <v>19</v>
      </c>
      <c r="B88" s="328">
        <v>2821010</v>
      </c>
      <c r="C88" s="321">
        <v>12</v>
      </c>
      <c r="D88" s="340">
        <v>8300</v>
      </c>
      <c r="E88" s="432">
        <f t="shared" si="5"/>
        <v>99600</v>
      </c>
      <c r="F88" s="333" t="s">
        <v>20</v>
      </c>
      <c r="G88" s="463"/>
      <c r="H88" s="415">
        <f>G88/12</f>
        <v>0</v>
      </c>
      <c r="O88" s="631"/>
      <c r="P88" s="632"/>
      <c r="Q88" s="632"/>
      <c r="R88" s="632"/>
    </row>
    <row r="89" spans="1:18" s="615" customFormat="1" ht="30" customHeight="1" x14ac:dyDescent="0.25">
      <c r="A89" s="328" t="s">
        <v>21</v>
      </c>
      <c r="B89" s="328">
        <v>2821009</v>
      </c>
      <c r="C89" s="321">
        <v>6</v>
      </c>
      <c r="D89" s="340">
        <v>3334</v>
      </c>
      <c r="E89" s="432">
        <f t="shared" si="5"/>
        <v>20004</v>
      </c>
      <c r="F89" s="333" t="s">
        <v>22</v>
      </c>
      <c r="G89" s="463"/>
      <c r="H89" s="415">
        <f>G89/6</f>
        <v>0</v>
      </c>
      <c r="O89" s="631"/>
      <c r="P89" s="632"/>
      <c r="Q89" s="632"/>
      <c r="R89" s="632"/>
    </row>
    <row r="90" spans="1:18" s="615" customFormat="1" ht="30" customHeight="1" x14ac:dyDescent="0.25">
      <c r="A90" s="328" t="s">
        <v>23</v>
      </c>
      <c r="B90" s="665">
        <v>2211011</v>
      </c>
      <c r="C90" s="321">
        <v>1</v>
      </c>
      <c r="D90" s="340">
        <v>1400.01</v>
      </c>
      <c r="E90" s="432">
        <f t="shared" si="5"/>
        <v>1400.01</v>
      </c>
      <c r="F90" s="333"/>
      <c r="G90" s="463"/>
      <c r="H90" s="412"/>
      <c r="O90" s="631"/>
      <c r="P90" s="632"/>
      <c r="Q90" s="632"/>
      <c r="R90" s="632"/>
    </row>
    <row r="91" spans="1:18" ht="30" customHeight="1" x14ac:dyDescent="0.25">
      <c r="A91" s="324" t="s">
        <v>1</v>
      </c>
      <c r="B91" s="324" t="s">
        <v>2</v>
      </c>
      <c r="C91" s="417" t="s">
        <v>1092</v>
      </c>
      <c r="D91" s="326" t="s">
        <v>1093</v>
      </c>
      <c r="E91" s="326" t="s">
        <v>1094</v>
      </c>
      <c r="F91" s="325" t="s">
        <v>6</v>
      </c>
      <c r="G91" s="463"/>
      <c r="H91" s="412"/>
      <c r="O91" s="3"/>
      <c r="P91" s="4"/>
      <c r="Q91" s="4"/>
      <c r="R91" s="4"/>
    </row>
    <row r="92" spans="1:18" s="615" customFormat="1" ht="30" customHeight="1" x14ac:dyDescent="0.25">
      <c r="A92" s="661" t="s">
        <v>1296</v>
      </c>
      <c r="B92" s="328">
        <v>2821009</v>
      </c>
      <c r="C92" s="321">
        <v>1</v>
      </c>
      <c r="D92" s="340">
        <v>36526</v>
      </c>
      <c r="E92" s="432">
        <f>D92*C92</f>
        <v>36526</v>
      </c>
      <c r="F92" s="333"/>
      <c r="G92" s="463"/>
      <c r="H92" s="412"/>
      <c r="O92" s="631"/>
      <c r="P92" s="632"/>
      <c r="Q92" s="632"/>
      <c r="R92" s="632"/>
    </row>
    <row r="93" spans="1:18" s="615" customFormat="1" ht="30" customHeight="1" x14ac:dyDescent="0.25">
      <c r="A93" s="328" t="s">
        <v>24</v>
      </c>
      <c r="B93" s="328">
        <v>2821009</v>
      </c>
      <c r="C93" s="321">
        <v>8</v>
      </c>
      <c r="D93" s="340">
        <v>10000</v>
      </c>
      <c r="E93" s="432">
        <f t="shared" si="5"/>
        <v>80000</v>
      </c>
      <c r="F93" s="333" t="s">
        <v>25</v>
      </c>
      <c r="G93" s="463"/>
      <c r="H93" s="412"/>
      <c r="O93" s="631"/>
      <c r="P93" s="632"/>
      <c r="Q93" s="632"/>
      <c r="R93" s="632"/>
    </row>
    <row r="94" spans="1:18" s="615" customFormat="1" ht="30" customHeight="1" x14ac:dyDescent="0.25">
      <c r="A94" s="328" t="s">
        <v>1582</v>
      </c>
      <c r="B94" s="328">
        <v>2210601</v>
      </c>
      <c r="C94" s="321">
        <v>1</v>
      </c>
      <c r="D94" s="340">
        <v>150000</v>
      </c>
      <c r="E94" s="432">
        <f t="shared" si="5"/>
        <v>150000</v>
      </c>
      <c r="F94" s="333"/>
      <c r="G94" s="463"/>
      <c r="H94" s="412"/>
      <c r="O94" s="631"/>
      <c r="P94" s="632"/>
      <c r="Q94" s="632"/>
      <c r="R94" s="632"/>
    </row>
    <row r="95" spans="1:18" s="615" customFormat="1" ht="30" customHeight="1" x14ac:dyDescent="0.25">
      <c r="A95" s="328" t="s">
        <v>26</v>
      </c>
      <c r="B95" s="328">
        <v>3113162</v>
      </c>
      <c r="C95" s="321">
        <v>1</v>
      </c>
      <c r="D95" s="340">
        <v>70000</v>
      </c>
      <c r="E95" s="432">
        <f t="shared" si="5"/>
        <v>70000</v>
      </c>
      <c r="F95" s="333" t="s">
        <v>27</v>
      </c>
      <c r="G95" s="463"/>
      <c r="H95" s="412"/>
      <c r="O95" s="631"/>
      <c r="P95" s="632"/>
      <c r="Q95" s="632"/>
      <c r="R95" s="632"/>
    </row>
    <row r="96" spans="1:18" ht="34.5" customHeight="1" x14ac:dyDescent="0.25">
      <c r="A96" s="325" t="s">
        <v>1085</v>
      </c>
      <c r="B96" s="418"/>
      <c r="C96" s="534"/>
      <c r="D96" s="457"/>
      <c r="E96" s="430">
        <f>SUM(E5:E95)</f>
        <v>4181320</v>
      </c>
      <c r="F96" s="321"/>
      <c r="G96" s="412"/>
      <c r="H96" s="412"/>
      <c r="O96" s="3"/>
      <c r="P96" s="4"/>
      <c r="Q96" s="4"/>
      <c r="R96" s="4"/>
    </row>
    <row r="97" spans="1:18" ht="18.75" customHeight="1" x14ac:dyDescent="0.25">
      <c r="A97" s="417" t="s">
        <v>3</v>
      </c>
      <c r="B97" s="417"/>
      <c r="C97" s="424"/>
      <c r="D97" s="340"/>
      <c r="E97" s="380">
        <v>3596780</v>
      </c>
      <c r="F97" s="351"/>
      <c r="G97" s="412"/>
      <c r="H97" s="412"/>
      <c r="O97" s="3"/>
      <c r="P97" s="4"/>
      <c r="Q97" s="4"/>
      <c r="R97" s="4"/>
    </row>
    <row r="98" spans="1:18" ht="18.75" customHeight="1" x14ac:dyDescent="0.25">
      <c r="A98" s="417" t="s">
        <v>1247</v>
      </c>
      <c r="B98" s="417"/>
      <c r="C98" s="424"/>
      <c r="D98" s="340"/>
      <c r="E98" s="460">
        <f>434540+150000</f>
        <v>584540</v>
      </c>
      <c r="F98" s="540"/>
      <c r="G98" s="412"/>
      <c r="H98" s="412"/>
      <c r="O98" s="3"/>
      <c r="P98" s="4"/>
      <c r="Q98" s="4"/>
      <c r="R98" s="4"/>
    </row>
    <row r="99" spans="1:18" ht="18.75" customHeight="1" x14ac:dyDescent="0.25">
      <c r="A99" s="417"/>
      <c r="B99" s="417"/>
      <c r="C99" s="424"/>
      <c r="D99" s="340"/>
      <c r="E99" s="350">
        <f>SUM(E97:E98)</f>
        <v>4181320</v>
      </c>
      <c r="F99" s="333"/>
      <c r="G99" s="412"/>
      <c r="H99" s="412"/>
      <c r="O99" s="3"/>
      <c r="P99" s="4"/>
      <c r="Q99" s="4"/>
      <c r="R99" s="4"/>
    </row>
    <row r="100" spans="1:18" ht="18.75" customHeight="1" x14ac:dyDescent="0.2">
      <c r="A100" s="537"/>
      <c r="B100" s="10"/>
      <c r="D100" s="458"/>
      <c r="E100" s="320"/>
      <c r="F100" s="12"/>
      <c r="O100" s="3"/>
      <c r="P100" s="4"/>
      <c r="Q100" s="4"/>
      <c r="R100" s="4"/>
    </row>
    <row r="101" spans="1:18" ht="18.75" customHeight="1" x14ac:dyDescent="0.2">
      <c r="A101" s="538"/>
      <c r="B101" s="13"/>
      <c r="C101" s="535"/>
      <c r="D101" s="459"/>
      <c r="F101" s="15"/>
      <c r="O101" s="3"/>
      <c r="P101" s="4"/>
      <c r="Q101" s="4"/>
      <c r="R101" s="4"/>
    </row>
    <row r="102" spans="1:18" ht="18.75" customHeight="1" x14ac:dyDescent="0.2">
      <c r="A102" s="538"/>
      <c r="B102" s="13"/>
      <c r="C102" s="535"/>
      <c r="D102" s="459"/>
      <c r="F102" s="15"/>
      <c r="O102" s="3"/>
      <c r="P102" s="4"/>
      <c r="Q102" s="4"/>
      <c r="R102" s="4"/>
    </row>
    <row r="103" spans="1:18" ht="18.75" customHeight="1" x14ac:dyDescent="0.2">
      <c r="A103" s="538"/>
      <c r="B103" s="13"/>
      <c r="C103" s="535"/>
      <c r="D103" s="459"/>
      <c r="F103" s="16"/>
      <c r="O103" s="3"/>
      <c r="P103" s="4"/>
      <c r="Q103" s="4"/>
      <c r="R103" s="4"/>
    </row>
    <row r="104" spans="1:18" ht="18.75" customHeight="1" x14ac:dyDescent="0.2">
      <c r="A104" s="538"/>
      <c r="B104" s="13"/>
      <c r="C104" s="535"/>
      <c r="D104" s="459"/>
      <c r="F104" s="16"/>
      <c r="O104" s="3"/>
      <c r="P104" s="4"/>
      <c r="Q104" s="4"/>
      <c r="R104" s="4"/>
    </row>
    <row r="105" spans="1:18" ht="18.75" customHeight="1" x14ac:dyDescent="0.2">
      <c r="A105" s="538"/>
      <c r="B105" s="13"/>
      <c r="C105" s="535"/>
      <c r="D105" s="459"/>
      <c r="F105" s="15"/>
      <c r="O105" s="3"/>
      <c r="P105" s="4"/>
      <c r="Q105" s="4"/>
      <c r="R105" s="4"/>
    </row>
    <row r="106" spans="1:18" ht="18.75" customHeight="1" x14ac:dyDescent="0.2">
      <c r="A106" s="538"/>
      <c r="B106" s="13"/>
      <c r="C106" s="535"/>
      <c r="D106" s="459"/>
      <c r="F106" s="15"/>
      <c r="O106" s="3"/>
      <c r="P106" s="4"/>
      <c r="Q106" s="4"/>
      <c r="R106" s="4"/>
    </row>
    <row r="107" spans="1:18" ht="18.75" customHeight="1" x14ac:dyDescent="0.2">
      <c r="A107" s="538"/>
      <c r="B107" s="13"/>
      <c r="C107" s="535"/>
      <c r="D107" s="459"/>
      <c r="F107" s="16"/>
      <c r="O107" s="3"/>
      <c r="P107" s="4"/>
      <c r="Q107" s="4"/>
      <c r="R107" s="4"/>
    </row>
    <row r="108" spans="1:18" ht="18.75" customHeight="1" x14ac:dyDescent="0.2">
      <c r="A108" s="538"/>
      <c r="B108" s="17"/>
      <c r="C108" s="17"/>
      <c r="D108" s="459"/>
      <c r="F108" s="15"/>
      <c r="O108" s="3"/>
      <c r="P108" s="4"/>
      <c r="Q108" s="4"/>
      <c r="R108" s="4"/>
    </row>
    <row r="109" spans="1:18" ht="18.75" customHeight="1" x14ac:dyDescent="0.2">
      <c r="A109" s="539"/>
      <c r="B109" s="18"/>
      <c r="C109" s="18"/>
      <c r="D109" s="459"/>
      <c r="F109" s="15"/>
      <c r="O109" s="3"/>
      <c r="P109" s="4"/>
      <c r="Q109" s="4"/>
      <c r="R109" s="4"/>
    </row>
    <row r="110" spans="1:18" ht="18.75" customHeight="1" x14ac:dyDescent="0.2">
      <c r="A110" s="539"/>
      <c r="B110" s="18"/>
      <c r="C110" s="18"/>
      <c r="D110" s="459"/>
      <c r="F110" s="16"/>
      <c r="O110" s="3"/>
      <c r="P110" s="4"/>
      <c r="Q110" s="4"/>
      <c r="R110" s="4"/>
    </row>
    <row r="111" spans="1:18" ht="18.75" customHeight="1" x14ac:dyDescent="0.2">
      <c r="A111" s="538"/>
      <c r="B111" s="13"/>
      <c r="C111" s="535"/>
      <c r="F111" s="15"/>
      <c r="O111" s="3"/>
      <c r="P111" s="4"/>
      <c r="Q111" s="4"/>
      <c r="R111" s="4"/>
    </row>
    <row r="112" spans="1:18" ht="18.75" customHeight="1" x14ac:dyDescent="0.2">
      <c r="A112" s="538"/>
      <c r="B112" s="13"/>
      <c r="C112" s="535"/>
      <c r="D112" s="459"/>
      <c r="F112" s="15"/>
      <c r="O112" s="3"/>
      <c r="P112" s="4"/>
      <c r="Q112" s="4"/>
      <c r="R112" s="4"/>
    </row>
    <row r="113" spans="1:18" ht="18.75" customHeight="1" x14ac:dyDescent="0.2">
      <c r="A113" s="538"/>
      <c r="B113" s="13"/>
      <c r="C113" s="536"/>
      <c r="D113" s="459"/>
      <c r="F113" s="20"/>
      <c r="O113" s="3"/>
      <c r="P113" s="4"/>
      <c r="Q113" s="4"/>
      <c r="R113" s="4"/>
    </row>
    <row r="114" spans="1:18" ht="18.75" customHeight="1" x14ac:dyDescent="0.2">
      <c r="A114" s="538"/>
      <c r="B114" s="13"/>
      <c r="C114" s="535"/>
      <c r="D114" s="459"/>
      <c r="F114" s="20"/>
      <c r="O114" s="3"/>
      <c r="P114" s="4"/>
      <c r="Q114" s="4"/>
      <c r="R114" s="4"/>
    </row>
    <row r="115" spans="1:18" ht="18.75" customHeight="1" x14ac:dyDescent="0.2">
      <c r="A115" s="538"/>
      <c r="B115" s="13"/>
      <c r="C115" s="535"/>
      <c r="D115" s="459"/>
      <c r="F115" s="20"/>
      <c r="O115" s="3"/>
      <c r="P115" s="4"/>
      <c r="Q115" s="4"/>
      <c r="R115" s="4"/>
    </row>
    <row r="116" spans="1:18" ht="18.75" customHeight="1" x14ac:dyDescent="0.2">
      <c r="A116" s="538"/>
      <c r="B116" s="13"/>
      <c r="C116" s="535"/>
      <c r="D116" s="459"/>
      <c r="F116" s="20"/>
      <c r="O116" s="3"/>
      <c r="P116" s="4"/>
      <c r="Q116" s="4"/>
      <c r="R116" s="4"/>
    </row>
    <row r="117" spans="1:18" ht="18.75" customHeight="1" x14ac:dyDescent="0.2">
      <c r="A117" s="538"/>
      <c r="B117" s="13"/>
      <c r="C117" s="535"/>
      <c r="D117" s="459"/>
      <c r="F117" s="15"/>
      <c r="O117" s="3"/>
      <c r="P117" s="4"/>
      <c r="Q117" s="4"/>
      <c r="R117" s="4"/>
    </row>
    <row r="118" spans="1:18" ht="18.75" customHeight="1" x14ac:dyDescent="0.2">
      <c r="A118" s="538"/>
      <c r="B118" s="13"/>
      <c r="C118" s="535"/>
      <c r="D118" s="459"/>
      <c r="F118" s="15"/>
      <c r="O118" s="3"/>
      <c r="P118" s="4"/>
      <c r="Q118" s="4"/>
      <c r="R118" s="4"/>
    </row>
    <row r="119" spans="1:18" x14ac:dyDescent="0.2">
      <c r="A119" s="16"/>
      <c r="F119" s="15"/>
    </row>
    <row r="120" spans="1:18" x14ac:dyDescent="0.2">
      <c r="A120" s="15"/>
      <c r="F120" s="15"/>
    </row>
    <row r="121" spans="1:18" x14ac:dyDescent="0.2">
      <c r="A121" s="30"/>
      <c r="C121" s="59"/>
      <c r="F121" s="15"/>
    </row>
    <row r="122" spans="1:18" x14ac:dyDescent="0.2">
      <c r="A122" s="30"/>
      <c r="C122" s="59"/>
      <c r="F122" s="15"/>
    </row>
    <row r="123" spans="1:18" x14ac:dyDescent="0.2">
      <c r="A123" s="30"/>
      <c r="C123" s="59"/>
      <c r="F123" s="15"/>
    </row>
    <row r="124" spans="1:18" x14ac:dyDescent="0.2">
      <c r="A124" s="30"/>
      <c r="C124" s="59"/>
      <c r="F124" s="15"/>
    </row>
    <row r="125" spans="1:18" x14ac:dyDescent="0.2">
      <c r="A125" s="30"/>
      <c r="C125" s="59"/>
      <c r="F125" s="15"/>
    </row>
    <row r="126" spans="1:18" x14ac:dyDescent="0.2">
      <c r="A126" s="30"/>
      <c r="C126" s="59"/>
      <c r="F126" s="15"/>
    </row>
    <row r="127" spans="1:18" x14ac:dyDescent="0.2">
      <c r="A127" s="30"/>
      <c r="C127" s="59"/>
      <c r="F127" s="15"/>
    </row>
    <row r="128" spans="1:18" x14ac:dyDescent="0.2">
      <c r="A128" s="30"/>
      <c r="C128" s="59"/>
      <c r="F128" s="15"/>
    </row>
    <row r="129" spans="1:6" x14ac:dyDescent="0.2">
      <c r="A129" s="30"/>
      <c r="C129" s="59"/>
      <c r="F129" s="15"/>
    </row>
    <row r="130" spans="1:6" x14ac:dyDescent="0.2">
      <c r="A130" s="30"/>
      <c r="C130" s="59"/>
      <c r="F130" s="15"/>
    </row>
    <row r="131" spans="1:6" x14ac:dyDescent="0.2">
      <c r="A131" s="30"/>
      <c r="C131" s="59"/>
      <c r="F131" s="15"/>
    </row>
    <row r="132" spans="1:6" x14ac:dyDescent="0.2">
      <c r="A132" s="30"/>
      <c r="C132" s="59"/>
      <c r="F132" s="15"/>
    </row>
    <row r="133" spans="1:6" x14ac:dyDescent="0.2">
      <c r="A133" s="30"/>
      <c r="C133" s="59"/>
      <c r="F133" s="15"/>
    </row>
    <row r="134" spans="1:6" x14ac:dyDescent="0.2">
      <c r="A134" s="30"/>
      <c r="C134" s="59"/>
      <c r="F134" s="15"/>
    </row>
    <row r="135" spans="1:6" x14ac:dyDescent="0.2">
      <c r="A135" s="30"/>
      <c r="C135" s="59"/>
      <c r="F135" s="15"/>
    </row>
    <row r="136" spans="1:6" x14ac:dyDescent="0.2">
      <c r="A136" s="30"/>
      <c r="C136" s="59"/>
      <c r="F136" s="15"/>
    </row>
    <row r="137" spans="1:6" x14ac:dyDescent="0.2">
      <c r="A137" s="15"/>
      <c r="F137" s="15"/>
    </row>
    <row r="138" spans="1:6" x14ac:dyDescent="0.2">
      <c r="A138" s="15"/>
      <c r="F138" s="16"/>
    </row>
    <row r="139" spans="1:6" x14ac:dyDescent="0.2">
      <c r="A139" s="15"/>
      <c r="F139" s="15"/>
    </row>
    <row r="140" spans="1:6" x14ac:dyDescent="0.2">
      <c r="A140" s="537"/>
      <c r="B140" s="25"/>
      <c r="C140" s="535"/>
      <c r="D140" s="359"/>
      <c r="F140" s="15"/>
    </row>
    <row r="141" spans="1:6" x14ac:dyDescent="0.2">
      <c r="A141" s="537"/>
      <c r="B141" s="25"/>
      <c r="C141" s="535"/>
      <c r="D141" s="359"/>
      <c r="F141" s="15"/>
    </row>
    <row r="142" spans="1:6" x14ac:dyDescent="0.2">
      <c r="A142" s="15"/>
      <c r="F142" s="15"/>
    </row>
    <row r="143" spans="1:6" x14ac:dyDescent="0.2">
      <c r="A143" s="15"/>
      <c r="F143" s="15"/>
    </row>
    <row r="144" spans="1:6" x14ac:dyDescent="0.2">
      <c r="A144" s="15"/>
      <c r="F144" s="15"/>
    </row>
    <row r="145" spans="1:6" x14ac:dyDescent="0.2">
      <c r="A145" s="15"/>
      <c r="F145" s="15"/>
    </row>
    <row r="146" spans="1:6" x14ac:dyDescent="0.2">
      <c r="A146" s="15"/>
      <c r="F146" s="15"/>
    </row>
    <row r="147" spans="1:6" x14ac:dyDescent="0.2">
      <c r="A147" s="15"/>
      <c r="F147" s="15"/>
    </row>
    <row r="148" spans="1:6" x14ac:dyDescent="0.2">
      <c r="F148" s="15"/>
    </row>
    <row r="149" spans="1:6" x14ac:dyDescent="0.2">
      <c r="F149" s="15"/>
    </row>
    <row r="150" spans="1:6" x14ac:dyDescent="0.2">
      <c r="A150" s="9"/>
      <c r="B150" s="25"/>
      <c r="C150" s="535"/>
      <c r="D150" s="359"/>
      <c r="F150" s="15"/>
    </row>
    <row r="151" spans="1:6" x14ac:dyDescent="0.2">
      <c r="F151" s="15"/>
    </row>
    <row r="152" spans="1:6" x14ac:dyDescent="0.2">
      <c r="F152" s="15"/>
    </row>
    <row r="153" spans="1:6" x14ac:dyDescent="0.2">
      <c r="A153" s="24"/>
      <c r="C153" s="59"/>
      <c r="F153" s="15"/>
    </row>
    <row r="154" spans="1:6" x14ac:dyDescent="0.2">
      <c r="A154" s="24"/>
      <c r="C154" s="59"/>
      <c r="F154" s="15"/>
    </row>
    <row r="155" spans="1:6" x14ac:dyDescent="0.2">
      <c r="A155" s="24"/>
      <c r="C155" s="59"/>
      <c r="F155" s="15"/>
    </row>
    <row r="156" spans="1:6" x14ac:dyDescent="0.2">
      <c r="A156" s="24"/>
      <c r="C156" s="59"/>
      <c r="F156" s="15"/>
    </row>
    <row r="157" spans="1:6" x14ac:dyDescent="0.2">
      <c r="A157" s="24"/>
      <c r="C157" s="59"/>
      <c r="F157" s="15"/>
    </row>
    <row r="158" spans="1:6" x14ac:dyDescent="0.2">
      <c r="A158" s="24"/>
      <c r="C158" s="59"/>
      <c r="F158" s="15"/>
    </row>
    <row r="159" spans="1:6" x14ac:dyDescent="0.2">
      <c r="A159" s="24"/>
      <c r="C159" s="59"/>
      <c r="F159" s="15"/>
    </row>
    <row r="160" spans="1:6" x14ac:dyDescent="0.2">
      <c r="A160" s="24"/>
      <c r="C160" s="59"/>
      <c r="F160" s="15"/>
    </row>
    <row r="161" spans="1:6" x14ac:dyDescent="0.2">
      <c r="A161" s="24"/>
      <c r="C161" s="59"/>
      <c r="F161" s="15"/>
    </row>
    <row r="162" spans="1:6" x14ac:dyDescent="0.2">
      <c r="A162" s="24"/>
      <c r="C162" s="59"/>
      <c r="F162" s="15"/>
    </row>
    <row r="163" spans="1:6" x14ac:dyDescent="0.2">
      <c r="A163" s="24"/>
      <c r="C163" s="59"/>
      <c r="F163" s="15"/>
    </row>
    <row r="164" spans="1:6" x14ac:dyDescent="0.2">
      <c r="A164" s="24"/>
      <c r="C164" s="59"/>
      <c r="F164" s="16"/>
    </row>
    <row r="165" spans="1:6" x14ac:dyDescent="0.2">
      <c r="A165" s="24"/>
      <c r="C165" s="59"/>
      <c r="F165" s="16"/>
    </row>
    <row r="166" spans="1:6" x14ac:dyDescent="0.2">
      <c r="A166" s="24"/>
      <c r="C166" s="59"/>
      <c r="F166" s="16"/>
    </row>
    <row r="167" spans="1:6" x14ac:dyDescent="0.2">
      <c r="A167" s="24"/>
      <c r="C167" s="59"/>
      <c r="F167" s="16"/>
    </row>
    <row r="168" spans="1:6" x14ac:dyDescent="0.2">
      <c r="A168" s="24"/>
      <c r="C168" s="59"/>
      <c r="F168" s="16"/>
    </row>
    <row r="169" spans="1:6" x14ac:dyDescent="0.2">
      <c r="A169" s="26"/>
      <c r="B169" s="19"/>
      <c r="F169" s="16"/>
    </row>
    <row r="170" spans="1:6" x14ac:dyDescent="0.2">
      <c r="A170" s="22"/>
      <c r="B170" s="21"/>
      <c r="F170" s="15"/>
    </row>
    <row r="171" spans="1:6" x14ac:dyDescent="0.2">
      <c r="A171" s="22"/>
      <c r="B171" s="21"/>
      <c r="F171" s="15"/>
    </row>
    <row r="172" spans="1:6" x14ac:dyDescent="0.2">
      <c r="A172" s="22"/>
      <c r="B172" s="21"/>
      <c r="F172" s="15"/>
    </row>
    <row r="173" spans="1:6" x14ac:dyDescent="0.2">
      <c r="D173" s="359"/>
      <c r="F173" s="15"/>
    </row>
    <row r="174" spans="1:6" x14ac:dyDescent="0.2">
      <c r="A174" s="27"/>
      <c r="B174" s="28"/>
      <c r="D174" s="359"/>
      <c r="F174" s="15"/>
    </row>
    <row r="175" spans="1:6" x14ac:dyDescent="0.2">
      <c r="A175" s="27"/>
      <c r="B175" s="28"/>
      <c r="F175" s="15"/>
    </row>
    <row r="176" spans="1:6" x14ac:dyDescent="0.2">
      <c r="A176" s="9"/>
      <c r="B176" s="25"/>
      <c r="C176" s="535"/>
      <c r="D176" s="359"/>
      <c r="F176" s="15"/>
    </row>
    <row r="177" spans="1:6" x14ac:dyDescent="0.2">
      <c r="A177" s="9"/>
      <c r="B177" s="25"/>
      <c r="C177" s="535"/>
      <c r="D177" s="359"/>
      <c r="F177" s="15"/>
    </row>
    <row r="178" spans="1:6" x14ac:dyDescent="0.2">
      <c r="A178" s="26"/>
      <c r="B178" s="19"/>
      <c r="F178" s="15"/>
    </row>
    <row r="179" spans="1:6" x14ac:dyDescent="0.2">
      <c r="A179" s="26"/>
      <c r="B179" s="19"/>
      <c r="F179" s="15"/>
    </row>
    <row r="180" spans="1:6" x14ac:dyDescent="0.2">
      <c r="A180" s="26"/>
      <c r="B180" s="19"/>
      <c r="F180" s="15"/>
    </row>
    <row r="181" spans="1:6" x14ac:dyDescent="0.2">
      <c r="A181" s="26"/>
      <c r="B181" s="19"/>
      <c r="F181" s="15"/>
    </row>
    <row r="182" spans="1:6" x14ac:dyDescent="0.2">
      <c r="A182" s="26"/>
      <c r="B182" s="19"/>
      <c r="F182" s="15"/>
    </row>
    <row r="183" spans="1:6" x14ac:dyDescent="0.2">
      <c r="A183" s="26"/>
      <c r="B183" s="19"/>
    </row>
    <row r="184" spans="1:6" x14ac:dyDescent="0.2">
      <c r="A184" s="26"/>
      <c r="B184" s="19"/>
    </row>
    <row r="185" spans="1:6" x14ac:dyDescent="0.2">
      <c r="A185" s="26"/>
      <c r="B185" s="19"/>
      <c r="F185" s="30"/>
    </row>
    <row r="186" spans="1:6" x14ac:dyDescent="0.2">
      <c r="A186" s="26"/>
      <c r="B186" s="19"/>
      <c r="F186" s="30"/>
    </row>
    <row r="187" spans="1:6" x14ac:dyDescent="0.2">
      <c r="A187" s="26"/>
      <c r="B187" s="19"/>
      <c r="F187" s="30"/>
    </row>
    <row r="188" spans="1:6" x14ac:dyDescent="0.2">
      <c r="A188" s="26"/>
      <c r="B188" s="19"/>
      <c r="F188" s="30"/>
    </row>
    <row r="189" spans="1:6" x14ac:dyDescent="0.2">
      <c r="A189" s="26"/>
      <c r="B189" s="19"/>
      <c r="F189" s="30"/>
    </row>
    <row r="190" spans="1:6" x14ac:dyDescent="0.2">
      <c r="A190" s="26"/>
      <c r="B190" s="19"/>
      <c r="F190" s="30"/>
    </row>
    <row r="191" spans="1:6" x14ac:dyDescent="0.2">
      <c r="A191" s="26"/>
      <c r="B191" s="19"/>
      <c r="F191" s="30"/>
    </row>
    <row r="192" spans="1:6" x14ac:dyDescent="0.2">
      <c r="D192" s="359"/>
      <c r="F192" s="30"/>
    </row>
    <row r="194" spans="1:6" x14ac:dyDescent="0.2">
      <c r="A194" s="24"/>
      <c r="C194" s="59"/>
      <c r="F194" s="30"/>
    </row>
    <row r="195" spans="1:6" x14ac:dyDescent="0.2">
      <c r="A195" s="24"/>
      <c r="C195" s="59"/>
      <c r="F195" s="30"/>
    </row>
    <row r="196" spans="1:6" x14ac:dyDescent="0.2">
      <c r="A196" s="24"/>
      <c r="C196" s="59"/>
      <c r="F196" s="30"/>
    </row>
    <row r="197" spans="1:6" x14ac:dyDescent="0.2">
      <c r="A197" s="24"/>
      <c r="C197" s="59"/>
      <c r="F197" s="30"/>
    </row>
    <row r="198" spans="1:6" x14ac:dyDescent="0.2">
      <c r="A198" s="24"/>
      <c r="C198" s="59"/>
      <c r="F198" s="30"/>
    </row>
    <row r="199" spans="1:6" x14ac:dyDescent="0.2">
      <c r="A199" s="24"/>
      <c r="C199" s="59"/>
      <c r="F199" s="30"/>
    </row>
    <row r="200" spans="1:6" x14ac:dyDescent="0.2">
      <c r="A200" s="24"/>
      <c r="C200" s="59"/>
      <c r="F200" s="30"/>
    </row>
    <row r="201" spans="1:6" x14ac:dyDescent="0.2">
      <c r="A201" s="24"/>
      <c r="C201" s="59"/>
      <c r="F201" s="30"/>
    </row>
    <row r="202" spans="1:6" x14ac:dyDescent="0.2">
      <c r="A202" s="24"/>
      <c r="C202" s="59"/>
      <c r="F202" s="30"/>
    </row>
    <row r="203" spans="1:6" x14ac:dyDescent="0.2">
      <c r="A203" s="24"/>
      <c r="C203" s="59"/>
      <c r="F203" s="30"/>
    </row>
    <row r="204" spans="1:6" x14ac:dyDescent="0.2">
      <c r="A204" s="24"/>
      <c r="C204" s="59"/>
      <c r="F204" s="30"/>
    </row>
    <row r="205" spans="1:6" x14ac:dyDescent="0.2">
      <c r="A205" s="24"/>
      <c r="C205" s="59"/>
      <c r="F205" s="30"/>
    </row>
    <row r="206" spans="1:6" x14ac:dyDescent="0.2">
      <c r="A206" s="24"/>
      <c r="C206" s="59"/>
      <c r="F206" s="30"/>
    </row>
    <row r="207" spans="1:6" x14ac:dyDescent="0.2">
      <c r="A207" s="24"/>
      <c r="C207" s="59"/>
      <c r="F207" s="30"/>
    </row>
    <row r="208" spans="1:6" x14ac:dyDescent="0.2">
      <c r="A208" s="24"/>
      <c r="C208" s="59"/>
      <c r="F208" s="30"/>
    </row>
    <row r="209" spans="1:6" x14ac:dyDescent="0.2">
      <c r="A209" s="24"/>
      <c r="C209" s="59"/>
      <c r="F209" s="30"/>
    </row>
    <row r="210" spans="1:6" x14ac:dyDescent="0.2">
      <c r="A210" s="24"/>
      <c r="C210" s="59"/>
      <c r="F210" s="30"/>
    </row>
    <row r="211" spans="1:6" x14ac:dyDescent="0.2">
      <c r="A211" s="24"/>
      <c r="C211" s="59"/>
      <c r="F211" s="30"/>
    </row>
    <row r="212" spans="1:6" x14ac:dyDescent="0.2">
      <c r="A212" s="24"/>
      <c r="C212" s="59"/>
      <c r="F212" s="30"/>
    </row>
    <row r="213" spans="1:6" x14ac:dyDescent="0.2">
      <c r="A213" s="24"/>
      <c r="C213" s="59"/>
      <c r="F213" s="30"/>
    </row>
    <row r="214" spans="1:6" x14ac:dyDescent="0.2">
      <c r="A214" s="24"/>
      <c r="C214" s="59"/>
      <c r="F214" s="30"/>
    </row>
    <row r="215" spans="1:6" x14ac:dyDescent="0.2">
      <c r="A215" s="24"/>
      <c r="C215" s="59"/>
      <c r="F215" s="30"/>
    </row>
  </sheetData>
  <mergeCells count="24">
    <mergeCell ref="A1:F1"/>
    <mergeCell ref="A2:F2"/>
    <mergeCell ref="A85:D85"/>
    <mergeCell ref="A4:D4"/>
    <mergeCell ref="A11:D11"/>
    <mergeCell ref="A13:C13"/>
    <mergeCell ref="A20:C20"/>
    <mergeCell ref="A24:D24"/>
    <mergeCell ref="A25:D25"/>
    <mergeCell ref="A27:D27"/>
    <mergeCell ref="A31:D31"/>
    <mergeCell ref="A42:D42"/>
    <mergeCell ref="A45:D45"/>
    <mergeCell ref="A46:D46"/>
    <mergeCell ref="A49:D49"/>
    <mergeCell ref="A50:D50"/>
    <mergeCell ref="A78:D78"/>
    <mergeCell ref="A79:D79"/>
    <mergeCell ref="A74:D74"/>
    <mergeCell ref="A55:D55"/>
    <mergeCell ref="A56:D56"/>
    <mergeCell ref="A60:D60"/>
    <mergeCell ref="A61:D61"/>
    <mergeCell ref="A64:D64"/>
  </mergeCells>
  <pageMargins left="0.7" right="0.7" top="0.75" bottom="0.75" header="0.3" footer="0.3"/>
  <pageSetup orientation="landscape" r:id="rId1"/>
  <headerFoot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"/>
  <sheetViews>
    <sheetView showWhiteSpace="0" view="pageLayout" topLeftCell="A115" zoomScaleNormal="100" workbookViewId="0">
      <selection activeCell="B118" sqref="B118"/>
    </sheetView>
  </sheetViews>
  <sheetFormatPr defaultRowHeight="15" x14ac:dyDescent="0.2"/>
  <cols>
    <col min="1" max="1" width="9.140625" style="296" customWidth="1"/>
    <col min="2" max="2" width="26.28515625" style="302" customWidth="1"/>
    <col min="3" max="4" width="15" style="316" customWidth="1"/>
    <col min="5" max="5" width="15.5703125" style="361" customWidth="1"/>
    <col min="6" max="6" width="10" style="312" customWidth="1"/>
    <col min="7" max="7" width="12.85546875" style="295" customWidth="1"/>
    <col min="8" max="8" width="14.140625" style="38" customWidth="1"/>
    <col min="9" max="9" width="15.5703125" style="38" customWidth="1"/>
    <col min="10" max="10" width="17.5703125" style="295" customWidth="1"/>
    <col min="11" max="11" width="19.85546875" style="296" customWidth="1"/>
    <col min="12" max="16384" width="9.140625" style="296"/>
  </cols>
  <sheetData>
    <row r="1" spans="1:11" ht="15.75" x14ac:dyDescent="0.25">
      <c r="A1" s="798" t="s">
        <v>1086</v>
      </c>
      <c r="B1" s="798"/>
      <c r="C1" s="798"/>
      <c r="D1" s="798"/>
      <c r="E1" s="798"/>
      <c r="F1" s="798"/>
      <c r="G1" s="798"/>
      <c r="H1" s="798"/>
      <c r="I1" s="798"/>
      <c r="J1" s="362"/>
      <c r="K1" s="363"/>
    </row>
    <row r="2" spans="1:11" ht="47.25" x14ac:dyDescent="0.25">
      <c r="A2" s="364" t="s">
        <v>2</v>
      </c>
      <c r="B2" s="364" t="s">
        <v>998</v>
      </c>
      <c r="C2" s="365" t="s">
        <v>1193</v>
      </c>
      <c r="D2" s="365" t="s">
        <v>1248</v>
      </c>
      <c r="E2" s="366" t="s">
        <v>1194</v>
      </c>
      <c r="F2" s="448" t="s">
        <v>383</v>
      </c>
      <c r="G2" s="368" t="s">
        <v>384</v>
      </c>
      <c r="H2" s="369" t="s">
        <v>1087</v>
      </c>
      <c r="I2" s="370" t="s">
        <v>1088</v>
      </c>
      <c r="J2" s="362"/>
      <c r="K2" s="363"/>
    </row>
    <row r="3" spans="1:11" ht="15.75" x14ac:dyDescent="0.25">
      <c r="A3" s="371"/>
      <c r="B3" s="364" t="s">
        <v>999</v>
      </c>
      <c r="C3" s="372"/>
      <c r="D3" s="372"/>
      <c r="E3" s="373"/>
      <c r="F3" s="374"/>
      <c r="G3" s="375"/>
      <c r="H3" s="376"/>
      <c r="I3" s="376"/>
      <c r="J3" s="362"/>
      <c r="K3" s="376"/>
    </row>
    <row r="4" spans="1:11" ht="15.75" x14ac:dyDescent="0.25">
      <c r="A4" s="371">
        <v>1331001</v>
      </c>
      <c r="B4" s="377" t="s">
        <v>1000</v>
      </c>
      <c r="C4" s="378">
        <v>1982285.86</v>
      </c>
      <c r="D4" s="380">
        <v>2064618.56</v>
      </c>
      <c r="E4" s="379">
        <v>1695378.12</v>
      </c>
      <c r="F4" s="374"/>
      <c r="G4" s="376"/>
      <c r="H4" s="376"/>
      <c r="I4" s="380">
        <v>2808306.01</v>
      </c>
      <c r="J4" s="362"/>
      <c r="K4" s="376"/>
    </row>
    <row r="5" spans="1:11" ht="15.75" x14ac:dyDescent="0.25">
      <c r="A5" s="797">
        <v>1331009</v>
      </c>
      <c r="B5" s="377" t="s">
        <v>1001</v>
      </c>
      <c r="C5" s="804">
        <v>11570.47</v>
      </c>
      <c r="D5" s="380">
        <v>53734.81</v>
      </c>
      <c r="E5" s="810">
        <v>0</v>
      </c>
      <c r="F5" s="374"/>
      <c r="G5" s="376"/>
      <c r="H5" s="376"/>
      <c r="I5" s="380">
        <v>48361</v>
      </c>
      <c r="J5" s="362"/>
      <c r="K5" s="376"/>
    </row>
    <row r="6" spans="1:11" ht="15.75" x14ac:dyDescent="0.25">
      <c r="A6" s="797"/>
      <c r="B6" s="377" t="s">
        <v>1002</v>
      </c>
      <c r="C6" s="804"/>
      <c r="D6" s="380">
        <v>11867.57</v>
      </c>
      <c r="E6" s="811"/>
      <c r="F6" s="374"/>
      <c r="G6" s="376"/>
      <c r="H6" s="376"/>
      <c r="I6" s="380">
        <v>11868</v>
      </c>
      <c r="J6" s="362"/>
      <c r="K6" s="376"/>
    </row>
    <row r="7" spans="1:11" ht="15.75" x14ac:dyDescent="0.25">
      <c r="A7" s="797"/>
      <c r="B7" s="377" t="s">
        <v>1003</v>
      </c>
      <c r="C7" s="804"/>
      <c r="D7" s="380">
        <v>13243.15</v>
      </c>
      <c r="E7" s="812"/>
      <c r="F7" s="374"/>
      <c r="G7" s="376"/>
      <c r="H7" s="376"/>
      <c r="I7" s="380">
        <v>13243</v>
      </c>
      <c r="J7" s="362">
        <f>I4+I5+I6+I7</f>
        <v>2881778.01</v>
      </c>
      <c r="K7" s="376"/>
    </row>
    <row r="8" spans="1:11" s="301" customFormat="1" ht="15.75" x14ac:dyDescent="0.25">
      <c r="A8" s="797"/>
      <c r="B8" s="322" t="s">
        <v>1339</v>
      </c>
      <c r="C8" s="626"/>
      <c r="D8" s="380"/>
      <c r="E8" s="379"/>
      <c r="F8" s="383"/>
      <c r="G8" s="380"/>
      <c r="H8" s="380"/>
      <c r="I8" s="380">
        <v>50000</v>
      </c>
      <c r="J8" s="384"/>
      <c r="K8" s="752"/>
    </row>
    <row r="9" spans="1:11" ht="15.75" x14ac:dyDescent="0.25">
      <c r="A9" s="797"/>
      <c r="B9" s="803" t="s">
        <v>1004</v>
      </c>
      <c r="C9" s="519"/>
      <c r="D9" s="380">
        <v>21782.76</v>
      </c>
      <c r="E9" s="379"/>
      <c r="F9" s="374"/>
      <c r="G9" s="376"/>
      <c r="H9" s="376"/>
      <c r="I9" s="380">
        <v>19604</v>
      </c>
      <c r="J9" s="362"/>
      <c r="K9" s="395"/>
    </row>
    <row r="10" spans="1:11" ht="15.75" x14ac:dyDescent="0.25">
      <c r="A10" s="797"/>
      <c r="B10" s="803"/>
      <c r="C10" s="519"/>
      <c r="D10" s="380">
        <v>327200</v>
      </c>
      <c r="E10" s="379"/>
      <c r="F10" s="374"/>
      <c r="G10" s="376"/>
      <c r="H10" s="376"/>
      <c r="I10" s="380"/>
      <c r="J10" s="362"/>
      <c r="K10" s="381"/>
    </row>
    <row r="11" spans="1:11" ht="15.75" x14ac:dyDescent="0.25">
      <c r="A11" s="797"/>
      <c r="B11" s="377" t="s">
        <v>1337</v>
      </c>
      <c r="C11" s="378"/>
      <c r="D11" s="380"/>
      <c r="E11" s="379"/>
      <c r="F11" s="374"/>
      <c r="G11" s="376"/>
      <c r="H11" s="376"/>
      <c r="I11" s="380">
        <v>6437</v>
      </c>
      <c r="J11" s="362"/>
      <c r="K11" s="381"/>
    </row>
    <row r="12" spans="1:11" ht="15.75" x14ac:dyDescent="0.25">
      <c r="A12" s="797"/>
      <c r="B12" s="377" t="s">
        <v>1338</v>
      </c>
      <c r="C12" s="378"/>
      <c r="D12" s="380"/>
      <c r="E12" s="379"/>
      <c r="F12" s="374"/>
      <c r="G12" s="376"/>
      <c r="H12" s="376"/>
      <c r="I12" s="380">
        <v>6437</v>
      </c>
      <c r="J12" s="362">
        <f>I14-30000</f>
        <v>3566780</v>
      </c>
      <c r="K12" s="381"/>
    </row>
    <row r="13" spans="1:11" ht="15.75" x14ac:dyDescent="0.25">
      <c r="A13" s="371">
        <v>1331010</v>
      </c>
      <c r="B13" s="377" t="s">
        <v>1005</v>
      </c>
      <c r="C13" s="378">
        <v>27280</v>
      </c>
      <c r="D13" s="380">
        <v>34615.379999999997</v>
      </c>
      <c r="E13" s="379">
        <v>0</v>
      </c>
      <c r="F13" s="374"/>
      <c r="G13" s="376"/>
      <c r="H13" s="376"/>
      <c r="I13" s="380">
        <v>45859</v>
      </c>
      <c r="J13" s="362"/>
      <c r="K13" s="363"/>
    </row>
    <row r="14" spans="1:11" ht="15.75" x14ac:dyDescent="0.25">
      <c r="A14" s="797">
        <v>1331002</v>
      </c>
      <c r="B14" s="377" t="s">
        <v>3</v>
      </c>
      <c r="C14" s="378">
        <v>1700795.23</v>
      </c>
      <c r="D14" s="380">
        <v>3596779.91</v>
      </c>
      <c r="E14" s="379">
        <v>475946.67</v>
      </c>
      <c r="F14" s="374"/>
      <c r="G14" s="376" t="s">
        <v>1238</v>
      </c>
      <c r="H14" s="376"/>
      <c r="I14" s="380">
        <v>3596780</v>
      </c>
      <c r="J14" s="362">
        <f>I14+I16</f>
        <v>4181320</v>
      </c>
      <c r="K14" s="376"/>
    </row>
    <row r="15" spans="1:11" ht="15.75" x14ac:dyDescent="0.25">
      <c r="A15" s="797"/>
      <c r="B15" s="377" t="s">
        <v>4</v>
      </c>
      <c r="C15" s="378"/>
      <c r="D15" s="380">
        <v>179839</v>
      </c>
      <c r="E15" s="379"/>
      <c r="F15" s="374"/>
      <c r="G15" s="376"/>
      <c r="H15" s="376"/>
      <c r="I15" s="380">
        <v>179839</v>
      </c>
      <c r="J15" s="362"/>
      <c r="K15" s="395"/>
    </row>
    <row r="16" spans="1:11" ht="15.75" x14ac:dyDescent="0.25">
      <c r="A16" s="371">
        <v>1331003</v>
      </c>
      <c r="B16" s="377" t="s">
        <v>1006</v>
      </c>
      <c r="C16" s="378">
        <v>419407.68</v>
      </c>
      <c r="D16" s="380">
        <v>434540.01</v>
      </c>
      <c r="E16" s="379">
        <v>254092</v>
      </c>
      <c r="F16" s="374"/>
      <c r="G16" s="376"/>
      <c r="H16" s="376"/>
      <c r="I16" s="460">
        <f>434540+150000</f>
        <v>584540</v>
      </c>
      <c r="J16" s="382"/>
      <c r="K16" s="363"/>
    </row>
    <row r="17" spans="1:11" s="301" customFormat="1" ht="15.75" x14ac:dyDescent="0.25">
      <c r="A17" s="336">
        <v>1331011</v>
      </c>
      <c r="B17" s="322" t="s">
        <v>1007</v>
      </c>
      <c r="C17" s="379">
        <v>1118277.57</v>
      </c>
      <c r="D17" s="380">
        <v>1726376.78</v>
      </c>
      <c r="E17" s="379">
        <v>679076.92</v>
      </c>
      <c r="F17" s="383"/>
      <c r="G17" s="380"/>
      <c r="H17" s="380"/>
      <c r="I17" s="380">
        <v>969417.65</v>
      </c>
      <c r="J17" s="384"/>
      <c r="K17" s="385"/>
    </row>
    <row r="18" spans="1:11" s="301" customFormat="1" ht="15.75" x14ac:dyDescent="0.25">
      <c r="A18" s="336">
        <v>1331008</v>
      </c>
      <c r="B18" s="322" t="s">
        <v>1491</v>
      </c>
      <c r="C18" s="379">
        <v>196461.38</v>
      </c>
      <c r="D18" s="380">
        <v>196461.38</v>
      </c>
      <c r="E18" s="379">
        <v>122560.66</v>
      </c>
      <c r="F18" s="383"/>
      <c r="G18" s="380"/>
      <c r="H18" s="380"/>
      <c r="I18" s="380">
        <v>134112</v>
      </c>
      <c r="J18" s="384"/>
      <c r="K18" s="385"/>
    </row>
    <row r="19" spans="1:11" ht="15.75" x14ac:dyDescent="0.25">
      <c r="A19" s="371"/>
      <c r="B19" s="377"/>
      <c r="C19" s="372">
        <f>SUM(C4:C18)</f>
        <v>5456078.1900000004</v>
      </c>
      <c r="D19" s="372">
        <f>SUM(D4:D18)</f>
        <v>8661059.3100000005</v>
      </c>
      <c r="E19" s="373">
        <f>SUM(E4:E18)</f>
        <v>3227054.37</v>
      </c>
      <c r="F19" s="374"/>
      <c r="G19" s="386"/>
      <c r="H19" s="376"/>
      <c r="I19" s="387">
        <f>SUM(I4:I18)</f>
        <v>8474803.6600000001</v>
      </c>
      <c r="J19" s="362"/>
      <c r="K19" s="363"/>
    </row>
    <row r="20" spans="1:11" ht="15.75" x14ac:dyDescent="0.25">
      <c r="A20" s="388">
        <v>1412000</v>
      </c>
      <c r="B20" s="364" t="s">
        <v>1008</v>
      </c>
      <c r="C20" s="372"/>
      <c r="D20" s="372"/>
      <c r="E20" s="373"/>
      <c r="F20" s="374"/>
      <c r="G20" s="375"/>
      <c r="H20" s="376"/>
      <c r="I20" s="376"/>
      <c r="J20" s="362"/>
      <c r="K20" s="363"/>
    </row>
    <row r="21" spans="1:11" ht="15.75" x14ac:dyDescent="0.25">
      <c r="A21" s="371">
        <v>1412023</v>
      </c>
      <c r="B21" s="377" t="s">
        <v>1009</v>
      </c>
      <c r="C21" s="378"/>
      <c r="D21" s="378">
        <v>10000</v>
      </c>
      <c r="E21" s="379"/>
      <c r="F21" s="374">
        <v>2000</v>
      </c>
      <c r="G21" s="375">
        <v>1</v>
      </c>
      <c r="H21" s="376">
        <f>F21*G21</f>
        <v>2000</v>
      </c>
      <c r="I21" s="376"/>
      <c r="J21" s="362"/>
      <c r="K21" s="363"/>
    </row>
    <row r="22" spans="1:11" ht="15.75" x14ac:dyDescent="0.25">
      <c r="A22" s="371">
        <v>1412022</v>
      </c>
      <c r="B22" s="377" t="s">
        <v>1010</v>
      </c>
      <c r="C22" s="378">
        <v>926491.3</v>
      </c>
      <c r="D22" s="378">
        <v>759000</v>
      </c>
      <c r="E22" s="379">
        <v>618032.66</v>
      </c>
      <c r="F22" s="374">
        <v>3</v>
      </c>
      <c r="G22" s="375">
        <v>253000</v>
      </c>
      <c r="H22" s="376">
        <f>F22*G22</f>
        <v>759000</v>
      </c>
      <c r="I22" s="376"/>
      <c r="J22" s="362"/>
      <c r="K22" s="363"/>
    </row>
    <row r="23" spans="1:11" ht="15.75" x14ac:dyDescent="0.25">
      <c r="A23" s="371">
        <v>1412022</v>
      </c>
      <c r="B23" s="377" t="s">
        <v>1011</v>
      </c>
      <c r="C23" s="378"/>
      <c r="D23" s="378">
        <v>133000</v>
      </c>
      <c r="E23" s="379"/>
      <c r="F23" s="374">
        <v>2820</v>
      </c>
      <c r="G23" s="375">
        <v>50</v>
      </c>
      <c r="H23" s="376">
        <f>F23*G23</f>
        <v>141000</v>
      </c>
      <c r="I23" s="376"/>
      <c r="J23" s="362"/>
      <c r="K23" s="381">
        <f>H118</f>
        <v>2308890</v>
      </c>
    </row>
    <row r="24" spans="1:11" ht="15.75" x14ac:dyDescent="0.25">
      <c r="A24" s="371">
        <v>1412004</v>
      </c>
      <c r="B24" s="377" t="s">
        <v>1014</v>
      </c>
      <c r="C24" s="378">
        <v>3026</v>
      </c>
      <c r="D24" s="378">
        <v>20750</v>
      </c>
      <c r="E24" s="379">
        <v>4410</v>
      </c>
      <c r="F24" s="374">
        <v>415</v>
      </c>
      <c r="G24" s="375">
        <v>50</v>
      </c>
      <c r="H24" s="376">
        <f>F24*G24</f>
        <v>20750</v>
      </c>
      <c r="I24" s="376"/>
      <c r="J24" s="362"/>
      <c r="K24" s="381"/>
    </row>
    <row r="25" spans="1:11" ht="15.75" x14ac:dyDescent="0.25">
      <c r="A25" s="371">
        <v>1412007</v>
      </c>
      <c r="B25" s="377" t="s">
        <v>1015</v>
      </c>
      <c r="C25" s="378">
        <v>145936</v>
      </c>
      <c r="D25" s="378">
        <v>145250</v>
      </c>
      <c r="E25" s="379">
        <v>33390.5</v>
      </c>
      <c r="F25" s="374">
        <v>415</v>
      </c>
      <c r="G25" s="375">
        <v>350</v>
      </c>
      <c r="H25" s="376">
        <f>F25*G25</f>
        <v>145250</v>
      </c>
      <c r="I25" s="376"/>
      <c r="J25" s="362"/>
      <c r="K25" s="381"/>
    </row>
    <row r="26" spans="1:11" ht="15.75" x14ac:dyDescent="0.25">
      <c r="A26" s="371">
        <v>1412001</v>
      </c>
      <c r="B26" s="377" t="s">
        <v>1012</v>
      </c>
      <c r="C26" s="378">
        <v>1081793</v>
      </c>
      <c r="D26" s="378">
        <v>1081793</v>
      </c>
      <c r="E26" s="379">
        <v>241681</v>
      </c>
      <c r="F26" s="374"/>
      <c r="G26" s="375"/>
      <c r="H26" s="376">
        <v>0</v>
      </c>
      <c r="I26" s="376">
        <v>1286793</v>
      </c>
      <c r="J26" s="362"/>
      <c r="K26" s="389"/>
    </row>
    <row r="27" spans="1:11" ht="15.75" x14ac:dyDescent="0.25">
      <c r="A27" s="371">
        <v>1412003</v>
      </c>
      <c r="B27" s="377" t="s">
        <v>1013</v>
      </c>
      <c r="C27" s="378">
        <v>723385</v>
      </c>
      <c r="D27" s="378">
        <v>967600</v>
      </c>
      <c r="E27" s="379">
        <v>348262</v>
      </c>
      <c r="F27" s="374"/>
      <c r="G27" s="375"/>
      <c r="H27" s="371">
        <v>0</v>
      </c>
      <c r="I27" s="376">
        <v>967600</v>
      </c>
      <c r="J27" s="362"/>
      <c r="K27" s="363"/>
    </row>
    <row r="28" spans="1:11" ht="15.75" x14ac:dyDescent="0.25">
      <c r="A28" s="371"/>
      <c r="B28" s="377"/>
      <c r="C28" s="372">
        <f>SUM(C21:C27)</f>
        <v>2880631.3</v>
      </c>
      <c r="D28" s="372">
        <f>SUM(D21:D27)</f>
        <v>3117393</v>
      </c>
      <c r="E28" s="373">
        <f>SUM(E21:E27)</f>
        <v>1245776.1600000001</v>
      </c>
      <c r="F28" s="374"/>
      <c r="G28" s="375"/>
      <c r="H28" s="387">
        <f>SUM(H21:H27)</f>
        <v>1068000</v>
      </c>
      <c r="I28" s="390">
        <f>SUM(I26:I27)</f>
        <v>2254393</v>
      </c>
      <c r="J28" s="362">
        <f>I28+H28</f>
        <v>3322393</v>
      </c>
      <c r="K28" s="363"/>
    </row>
    <row r="29" spans="1:11" ht="15.75" x14ac:dyDescent="0.25">
      <c r="A29" s="388">
        <v>1415000</v>
      </c>
      <c r="B29" s="364" t="s">
        <v>1016</v>
      </c>
      <c r="C29" s="372"/>
      <c r="D29" s="372"/>
      <c r="E29" s="373"/>
      <c r="F29" s="374"/>
      <c r="G29" s="375"/>
      <c r="H29" s="376"/>
      <c r="I29" s="391"/>
      <c r="J29" s="362"/>
      <c r="K29" s="363"/>
    </row>
    <row r="30" spans="1:11" ht="15.75" x14ac:dyDescent="0.25">
      <c r="A30" s="371">
        <v>1415011</v>
      </c>
      <c r="B30" s="377" t="s">
        <v>1017</v>
      </c>
      <c r="C30" s="378">
        <v>4212.8</v>
      </c>
      <c r="D30" s="378">
        <v>9960</v>
      </c>
      <c r="E30" s="379">
        <v>2653</v>
      </c>
      <c r="F30" s="374">
        <v>166</v>
      </c>
      <c r="G30" s="375">
        <v>60</v>
      </c>
      <c r="H30" s="376">
        <f>G30*F30</f>
        <v>9960</v>
      </c>
      <c r="I30" s="376"/>
      <c r="J30" s="362"/>
      <c r="K30" s="363"/>
    </row>
    <row r="31" spans="1:11" ht="31.5" x14ac:dyDescent="0.25">
      <c r="A31" s="805">
        <v>1415038</v>
      </c>
      <c r="B31" s="392" t="s">
        <v>1018</v>
      </c>
      <c r="C31" s="378"/>
      <c r="D31" s="378">
        <v>14400</v>
      </c>
      <c r="E31" s="379">
        <v>1990</v>
      </c>
      <c r="F31" s="374">
        <v>30</v>
      </c>
      <c r="G31" s="375">
        <v>480</v>
      </c>
      <c r="H31" s="376">
        <f>G31*F31</f>
        <v>14400</v>
      </c>
      <c r="I31" s="376"/>
      <c r="J31" s="362"/>
      <c r="K31" s="363"/>
    </row>
    <row r="32" spans="1:11" ht="15.75" x14ac:dyDescent="0.25">
      <c r="A32" s="806"/>
      <c r="B32" s="377" t="s">
        <v>1020</v>
      </c>
      <c r="C32" s="378"/>
      <c r="D32" s="378">
        <v>5640</v>
      </c>
      <c r="E32" s="379"/>
      <c r="F32" s="374">
        <v>47</v>
      </c>
      <c r="G32" s="375">
        <v>120</v>
      </c>
      <c r="H32" s="376">
        <f>F32*G32</f>
        <v>5640</v>
      </c>
      <c r="I32" s="376"/>
      <c r="J32" s="362"/>
      <c r="K32" s="363"/>
    </row>
    <row r="33" spans="1:11" ht="15.75" x14ac:dyDescent="0.25">
      <c r="A33" s="748" t="s">
        <v>1086</v>
      </c>
      <c r="B33" s="749"/>
      <c r="C33" s="749"/>
      <c r="D33" s="749"/>
      <c r="E33" s="749"/>
      <c r="F33" s="749"/>
      <c r="G33" s="749"/>
      <c r="H33" s="750"/>
      <c r="I33" s="376"/>
      <c r="J33" s="362"/>
      <c r="K33" s="363"/>
    </row>
    <row r="34" spans="1:11" ht="47.25" x14ac:dyDescent="0.25">
      <c r="A34" s="364" t="s">
        <v>2</v>
      </c>
      <c r="B34" s="364" t="s">
        <v>998</v>
      </c>
      <c r="C34" s="365" t="s">
        <v>1193</v>
      </c>
      <c r="D34" s="365" t="s">
        <v>1248</v>
      </c>
      <c r="E34" s="366" t="s">
        <v>1194</v>
      </c>
      <c r="F34" s="367" t="s">
        <v>383</v>
      </c>
      <c r="G34" s="368" t="s">
        <v>384</v>
      </c>
      <c r="H34" s="369" t="s">
        <v>1087</v>
      </c>
      <c r="I34" s="370" t="s">
        <v>1088</v>
      </c>
      <c r="J34" s="362"/>
      <c r="K34" s="363"/>
    </row>
    <row r="35" spans="1:11" ht="31.5" x14ac:dyDescent="0.25">
      <c r="A35" s="805">
        <v>1415038</v>
      </c>
      <c r="B35" s="392" t="s">
        <v>1019</v>
      </c>
      <c r="C35" s="378"/>
      <c r="D35" s="378">
        <v>3360</v>
      </c>
      <c r="E35" s="379"/>
      <c r="F35" s="374">
        <v>14</v>
      </c>
      <c r="G35" s="375">
        <v>240</v>
      </c>
      <c r="H35" s="376">
        <f>F35*G35</f>
        <v>3360</v>
      </c>
      <c r="I35" s="376"/>
      <c r="J35" s="362"/>
      <c r="K35" s="363"/>
    </row>
    <row r="36" spans="1:11" ht="15.75" x14ac:dyDescent="0.25">
      <c r="A36" s="806"/>
      <c r="B36" s="377" t="s">
        <v>1195</v>
      </c>
      <c r="C36" s="378">
        <v>10180</v>
      </c>
      <c r="D36" s="378">
        <v>1800</v>
      </c>
      <c r="E36" s="379">
        <v>1240</v>
      </c>
      <c r="F36" s="374">
        <v>6</v>
      </c>
      <c r="G36" s="375">
        <v>300</v>
      </c>
      <c r="H36" s="376">
        <f t="shared" ref="H36:H43" si="0">G36*F36</f>
        <v>1800</v>
      </c>
      <c r="I36" s="376"/>
      <c r="J36" s="362"/>
      <c r="K36" s="381"/>
    </row>
    <row r="37" spans="1:11" ht="31.5" x14ac:dyDescent="0.25">
      <c r="A37" s="807">
        <v>1415052</v>
      </c>
      <c r="B37" s="392" t="s">
        <v>1021</v>
      </c>
      <c r="C37" s="378">
        <v>118175</v>
      </c>
      <c r="D37" s="378">
        <v>12000</v>
      </c>
      <c r="E37" s="379">
        <v>59853</v>
      </c>
      <c r="F37" s="374">
        <v>25</v>
      </c>
      <c r="G37" s="375">
        <v>480</v>
      </c>
      <c r="H37" s="376">
        <f>G37*F37</f>
        <v>12000</v>
      </c>
      <c r="I37" s="376"/>
      <c r="J37" s="362"/>
      <c r="K37" s="363"/>
    </row>
    <row r="38" spans="1:11" ht="15.75" x14ac:dyDescent="0.25">
      <c r="A38" s="808"/>
      <c r="B38" s="377" t="s">
        <v>1022</v>
      </c>
      <c r="C38" s="378"/>
      <c r="D38" s="378">
        <v>52560</v>
      </c>
      <c r="E38" s="379"/>
      <c r="F38" s="374">
        <v>146</v>
      </c>
      <c r="G38" s="375">
        <v>360</v>
      </c>
      <c r="H38" s="376">
        <f t="shared" si="0"/>
        <v>52560</v>
      </c>
      <c r="I38" s="376"/>
      <c r="J38" s="362"/>
      <c r="K38" s="363"/>
    </row>
    <row r="39" spans="1:11" ht="15.75" x14ac:dyDescent="0.25">
      <c r="A39" s="808"/>
      <c r="B39" s="377" t="s">
        <v>1023</v>
      </c>
      <c r="C39" s="378"/>
      <c r="D39" s="378">
        <v>12000</v>
      </c>
      <c r="E39" s="379"/>
      <c r="F39" s="374">
        <v>40</v>
      </c>
      <c r="G39" s="375">
        <v>300</v>
      </c>
      <c r="H39" s="376">
        <f t="shared" si="0"/>
        <v>12000</v>
      </c>
      <c r="I39" s="376"/>
      <c r="J39" s="362"/>
      <c r="K39" s="363"/>
    </row>
    <row r="40" spans="1:11" ht="15.75" x14ac:dyDescent="0.25">
      <c r="A40" s="808"/>
      <c r="B40" s="377" t="s">
        <v>1024</v>
      </c>
      <c r="C40" s="378"/>
      <c r="D40" s="378">
        <v>20340</v>
      </c>
      <c r="E40" s="379"/>
      <c r="F40" s="374">
        <v>113</v>
      </c>
      <c r="G40" s="375">
        <v>180</v>
      </c>
      <c r="H40" s="376">
        <f t="shared" si="0"/>
        <v>20340</v>
      </c>
      <c r="I40" s="376"/>
      <c r="J40" s="362"/>
      <c r="K40" s="363"/>
    </row>
    <row r="41" spans="1:11" ht="15.75" x14ac:dyDescent="0.25">
      <c r="A41" s="808"/>
      <c r="B41" s="377" t="s">
        <v>1025</v>
      </c>
      <c r="C41" s="378"/>
      <c r="D41" s="378">
        <v>7200</v>
      </c>
      <c r="E41" s="379"/>
      <c r="F41" s="374">
        <v>30</v>
      </c>
      <c r="G41" s="375">
        <v>240</v>
      </c>
      <c r="H41" s="376">
        <f t="shared" si="0"/>
        <v>7200</v>
      </c>
      <c r="I41" s="376"/>
      <c r="J41" s="362"/>
      <c r="K41" s="363"/>
    </row>
    <row r="42" spans="1:11" ht="31.5" x14ac:dyDescent="0.25">
      <c r="A42" s="808"/>
      <c r="B42" s="392" t="s">
        <v>1026</v>
      </c>
      <c r="C42" s="378"/>
      <c r="D42" s="378">
        <v>27360</v>
      </c>
      <c r="E42" s="379"/>
      <c r="F42" s="374">
        <v>152</v>
      </c>
      <c r="G42" s="375">
        <v>180</v>
      </c>
      <c r="H42" s="376">
        <f t="shared" si="0"/>
        <v>27360</v>
      </c>
      <c r="I42" s="376"/>
      <c r="J42" s="362"/>
      <c r="K42" s="363"/>
    </row>
    <row r="43" spans="1:11" ht="15.75" x14ac:dyDescent="0.25">
      <c r="A43" s="809"/>
      <c r="B43" s="377" t="s">
        <v>1022</v>
      </c>
      <c r="C43" s="378"/>
      <c r="D43" s="378">
        <v>4200</v>
      </c>
      <c r="E43" s="379"/>
      <c r="F43" s="374">
        <v>70</v>
      </c>
      <c r="G43" s="375">
        <v>60</v>
      </c>
      <c r="H43" s="376">
        <f t="shared" si="0"/>
        <v>4200</v>
      </c>
      <c r="I43" s="376"/>
      <c r="J43" s="362"/>
      <c r="K43" s="363"/>
    </row>
    <row r="44" spans="1:11" ht="15.75" x14ac:dyDescent="0.25">
      <c r="A44" s="371"/>
      <c r="B44" s="377"/>
      <c r="C44" s="378"/>
      <c r="D44" s="378"/>
      <c r="E44" s="379"/>
      <c r="F44" s="374"/>
      <c r="G44" s="375"/>
      <c r="H44" s="387">
        <f>SUM(H30:H43)</f>
        <v>170820</v>
      </c>
      <c r="I44" s="376"/>
      <c r="J44" s="362"/>
      <c r="K44" s="363"/>
    </row>
    <row r="45" spans="1:11" ht="15.75" x14ac:dyDescent="0.25">
      <c r="A45" s="393">
        <v>1422000</v>
      </c>
      <c r="B45" s="364" t="s">
        <v>1027</v>
      </c>
      <c r="C45" s="372"/>
      <c r="D45" s="372"/>
      <c r="E45" s="373"/>
      <c r="F45" s="374"/>
      <c r="G45" s="375"/>
      <c r="H45" s="376"/>
      <c r="I45" s="376"/>
      <c r="J45" s="362"/>
      <c r="K45" s="363"/>
    </row>
    <row r="46" spans="1:11" ht="15.75" x14ac:dyDescent="0.25">
      <c r="A46" s="394">
        <v>1422002</v>
      </c>
      <c r="B46" s="377" t="s">
        <v>1028</v>
      </c>
      <c r="C46" s="378">
        <v>980</v>
      </c>
      <c r="D46" s="378">
        <v>2100</v>
      </c>
      <c r="E46" s="379">
        <v>0</v>
      </c>
      <c r="F46" s="374">
        <v>14</v>
      </c>
      <c r="G46" s="375">
        <v>150</v>
      </c>
      <c r="H46" s="380">
        <f>F46*G46</f>
        <v>2100</v>
      </c>
      <c r="I46" s="376"/>
      <c r="J46" s="362"/>
      <c r="K46" s="363"/>
    </row>
    <row r="47" spans="1:11" ht="15.75" x14ac:dyDescent="0.25">
      <c r="A47" s="394">
        <v>1422003</v>
      </c>
      <c r="B47" s="377" t="s">
        <v>1029</v>
      </c>
      <c r="C47" s="378">
        <v>0</v>
      </c>
      <c r="D47" s="378">
        <v>1000</v>
      </c>
      <c r="E47" s="379">
        <v>0</v>
      </c>
      <c r="F47" s="374">
        <v>200</v>
      </c>
      <c r="G47" s="375">
        <v>5</v>
      </c>
      <c r="H47" s="380">
        <f>F47*G47</f>
        <v>1000</v>
      </c>
      <c r="I47" s="376"/>
      <c r="J47" s="362"/>
      <c r="K47" s="363"/>
    </row>
    <row r="48" spans="1:11" ht="15.75" x14ac:dyDescent="0.25">
      <c r="A48" s="394">
        <v>1422005</v>
      </c>
      <c r="B48" s="377" t="s">
        <v>1030</v>
      </c>
      <c r="C48" s="378">
        <v>920</v>
      </c>
      <c r="D48" s="378">
        <v>5200</v>
      </c>
      <c r="E48" s="379">
        <v>605</v>
      </c>
      <c r="F48" s="374">
        <f>4+18+4</f>
        <v>26</v>
      </c>
      <c r="G48" s="375">
        <v>200</v>
      </c>
      <c r="H48" s="380">
        <f>F48*G48</f>
        <v>5200</v>
      </c>
      <c r="I48" s="376"/>
      <c r="J48" s="362"/>
      <c r="K48" s="363"/>
    </row>
    <row r="49" spans="1:11" ht="15.75" x14ac:dyDescent="0.25">
      <c r="A49" s="394">
        <v>1422006</v>
      </c>
      <c r="B49" s="377" t="s">
        <v>1031</v>
      </c>
      <c r="C49" s="378">
        <v>250</v>
      </c>
      <c r="D49" s="378">
        <v>510</v>
      </c>
      <c r="E49" s="379">
        <v>270</v>
      </c>
      <c r="F49" s="374">
        <v>13</v>
      </c>
      <c r="G49" s="375">
        <v>70</v>
      </c>
      <c r="H49" s="380">
        <v>510</v>
      </c>
      <c r="I49" s="376"/>
      <c r="J49" s="362"/>
      <c r="K49" s="363"/>
    </row>
    <row r="50" spans="1:11" ht="15.75" x14ac:dyDescent="0.25">
      <c r="A50" s="394">
        <v>1422009</v>
      </c>
      <c r="B50" s="377" t="s">
        <v>1032</v>
      </c>
      <c r="C50" s="378">
        <v>30</v>
      </c>
      <c r="D50" s="378">
        <v>500</v>
      </c>
      <c r="E50" s="379">
        <v>0</v>
      </c>
      <c r="F50" s="374">
        <v>10</v>
      </c>
      <c r="G50" s="375">
        <v>50</v>
      </c>
      <c r="H50" s="380">
        <f>F50*G50</f>
        <v>500</v>
      </c>
      <c r="I50" s="376"/>
      <c r="J50" s="362"/>
      <c r="K50" s="363"/>
    </row>
    <row r="51" spans="1:11" ht="15.75" x14ac:dyDescent="0.25">
      <c r="A51" s="394">
        <v>1422010</v>
      </c>
      <c r="B51" s="377" t="s">
        <v>1033</v>
      </c>
      <c r="C51" s="378">
        <v>0</v>
      </c>
      <c r="D51" s="378">
        <v>14000</v>
      </c>
      <c r="E51" s="379">
        <v>0</v>
      </c>
      <c r="F51" s="374">
        <v>400</v>
      </c>
      <c r="G51" s="375">
        <v>35</v>
      </c>
      <c r="H51" s="380">
        <f>F51*G51</f>
        <v>14000</v>
      </c>
      <c r="I51" s="376"/>
      <c r="J51" s="362"/>
      <c r="K51" s="363"/>
    </row>
    <row r="52" spans="1:11" ht="15.75" x14ac:dyDescent="0.25">
      <c r="A52" s="394">
        <v>1422011</v>
      </c>
      <c r="B52" s="377" t="s">
        <v>1034</v>
      </c>
      <c r="C52" s="378">
        <v>3009</v>
      </c>
      <c r="D52" s="378">
        <v>8950</v>
      </c>
      <c r="E52" s="379">
        <v>1026</v>
      </c>
      <c r="F52" s="374">
        <v>179</v>
      </c>
      <c r="G52" s="375">
        <v>50</v>
      </c>
      <c r="H52" s="380">
        <f>F52*G52</f>
        <v>8950</v>
      </c>
      <c r="I52" s="376"/>
      <c r="J52" s="362"/>
      <c r="K52" s="363"/>
    </row>
    <row r="53" spans="1:11" ht="15.75" x14ac:dyDescent="0.25">
      <c r="A53" s="394">
        <v>1422013</v>
      </c>
      <c r="B53" s="377" t="s">
        <v>1035</v>
      </c>
      <c r="C53" s="378">
        <v>0</v>
      </c>
      <c r="D53" s="378">
        <v>10000</v>
      </c>
      <c r="E53" s="379">
        <v>0</v>
      </c>
      <c r="F53" s="374">
        <v>4</v>
      </c>
      <c r="G53" s="375">
        <v>250</v>
      </c>
      <c r="H53" s="380">
        <f>F53*G53</f>
        <v>1000</v>
      </c>
      <c r="I53" s="376"/>
      <c r="J53" s="362"/>
      <c r="K53" s="363"/>
    </row>
    <row r="54" spans="1:11" ht="15.75" x14ac:dyDescent="0.25">
      <c r="A54" s="394">
        <v>1422015</v>
      </c>
      <c r="B54" s="377" t="s">
        <v>1036</v>
      </c>
      <c r="C54" s="378">
        <v>3350</v>
      </c>
      <c r="D54" s="378">
        <v>8400</v>
      </c>
      <c r="E54" s="379">
        <v>5750</v>
      </c>
      <c r="F54" s="374">
        <v>14</v>
      </c>
      <c r="G54" s="375">
        <v>600</v>
      </c>
      <c r="H54" s="380">
        <f>F54*G54</f>
        <v>8400</v>
      </c>
      <c r="I54" s="376"/>
      <c r="J54" s="362"/>
      <c r="K54" s="363"/>
    </row>
    <row r="55" spans="1:11" ht="15.75" x14ac:dyDescent="0.25">
      <c r="A55" s="394">
        <v>1422017</v>
      </c>
      <c r="B55" s="377" t="s">
        <v>1037</v>
      </c>
      <c r="C55" s="378">
        <v>1160</v>
      </c>
      <c r="D55" s="378">
        <v>14000</v>
      </c>
      <c r="E55" s="379">
        <v>1760</v>
      </c>
      <c r="F55" s="374">
        <v>34</v>
      </c>
      <c r="G55" s="375">
        <v>500</v>
      </c>
      <c r="H55" s="380">
        <f t="shared" ref="H55:H79" si="1">F55*G55</f>
        <v>17000</v>
      </c>
      <c r="I55" s="376"/>
      <c r="J55" s="362"/>
      <c r="K55" s="363"/>
    </row>
    <row r="56" spans="1:11" ht="15.75" x14ac:dyDescent="0.25">
      <c r="A56" s="394">
        <v>1422018</v>
      </c>
      <c r="B56" s="377" t="s">
        <v>1038</v>
      </c>
      <c r="C56" s="378">
        <v>2184.5</v>
      </c>
      <c r="D56" s="378">
        <v>5460</v>
      </c>
      <c r="E56" s="379">
        <v>2230</v>
      </c>
      <c r="F56" s="374">
        <f>10+68+10+3</f>
        <v>91</v>
      </c>
      <c r="G56" s="375">
        <v>60</v>
      </c>
      <c r="H56" s="380">
        <f t="shared" si="1"/>
        <v>5460</v>
      </c>
      <c r="I56" s="376"/>
      <c r="J56" s="362"/>
      <c r="K56" s="363"/>
    </row>
    <row r="57" spans="1:11" ht="15.75" x14ac:dyDescent="0.25">
      <c r="A57" s="394">
        <v>1422019</v>
      </c>
      <c r="B57" s="377" t="s">
        <v>1039</v>
      </c>
      <c r="C57" s="378">
        <v>300</v>
      </c>
      <c r="D57" s="378">
        <v>9500</v>
      </c>
      <c r="E57" s="379">
        <v>0</v>
      </c>
      <c r="F57" s="374">
        <v>19</v>
      </c>
      <c r="G57" s="375">
        <v>500</v>
      </c>
      <c r="H57" s="380">
        <f t="shared" si="1"/>
        <v>9500</v>
      </c>
      <c r="I57" s="376"/>
      <c r="J57" s="362"/>
      <c r="K57" s="363"/>
    </row>
    <row r="58" spans="1:11" ht="15.75" x14ac:dyDescent="0.25">
      <c r="A58" s="394">
        <v>1422021</v>
      </c>
      <c r="B58" s="377" t="s">
        <v>1040</v>
      </c>
      <c r="C58" s="378">
        <v>58178.62</v>
      </c>
      <c r="D58" s="378">
        <v>47250</v>
      </c>
      <c r="E58" s="379">
        <v>75260</v>
      </c>
      <c r="F58" s="374">
        <v>135</v>
      </c>
      <c r="G58" s="375">
        <v>350</v>
      </c>
      <c r="H58" s="380">
        <f t="shared" si="1"/>
        <v>47250</v>
      </c>
      <c r="I58" s="376"/>
      <c r="J58" s="362"/>
      <c r="K58" s="363"/>
    </row>
    <row r="59" spans="1:11" ht="15.75" x14ac:dyDescent="0.25">
      <c r="A59" s="800" t="s">
        <v>1086</v>
      </c>
      <c r="B59" s="801"/>
      <c r="C59" s="801"/>
      <c r="D59" s="801"/>
      <c r="E59" s="801"/>
      <c r="F59" s="801"/>
      <c r="G59" s="801"/>
      <c r="H59" s="802"/>
      <c r="I59" s="376"/>
      <c r="J59" s="362"/>
      <c r="K59" s="363"/>
    </row>
    <row r="60" spans="1:11" ht="47.25" x14ac:dyDescent="0.25">
      <c r="A60" s="364" t="s">
        <v>2</v>
      </c>
      <c r="B60" s="364" t="s">
        <v>998</v>
      </c>
      <c r="C60" s="365" t="s">
        <v>1193</v>
      </c>
      <c r="D60" s="365" t="s">
        <v>1248</v>
      </c>
      <c r="E60" s="366" t="s">
        <v>1194</v>
      </c>
      <c r="F60" s="367" t="s">
        <v>383</v>
      </c>
      <c r="G60" s="368" t="s">
        <v>384</v>
      </c>
      <c r="H60" s="369" t="s">
        <v>1087</v>
      </c>
      <c r="I60" s="370" t="s">
        <v>1088</v>
      </c>
      <c r="J60" s="362"/>
      <c r="K60" s="363"/>
    </row>
    <row r="61" spans="1:11" ht="31.5" x14ac:dyDescent="0.25">
      <c r="A61" s="394">
        <v>1422024</v>
      </c>
      <c r="B61" s="392" t="s">
        <v>1041</v>
      </c>
      <c r="C61" s="378">
        <v>200</v>
      </c>
      <c r="D61" s="378">
        <v>16800</v>
      </c>
      <c r="E61" s="379">
        <v>0</v>
      </c>
      <c r="F61" s="374">
        <v>48</v>
      </c>
      <c r="G61" s="375">
        <v>350</v>
      </c>
      <c r="H61" s="380">
        <f t="shared" si="1"/>
        <v>16800</v>
      </c>
      <c r="I61" s="376"/>
      <c r="J61" s="362"/>
      <c r="K61" s="363"/>
    </row>
    <row r="62" spans="1:11" ht="15.75" x14ac:dyDescent="0.25">
      <c r="A62" s="394">
        <v>1422029</v>
      </c>
      <c r="B62" s="377" t="s">
        <v>1042</v>
      </c>
      <c r="C62" s="378">
        <v>0</v>
      </c>
      <c r="D62" s="378">
        <v>300</v>
      </c>
      <c r="E62" s="379">
        <v>0</v>
      </c>
      <c r="F62" s="374">
        <v>15</v>
      </c>
      <c r="G62" s="375">
        <v>20</v>
      </c>
      <c r="H62" s="380">
        <f t="shared" si="1"/>
        <v>300</v>
      </c>
      <c r="I62" s="376"/>
      <c r="J62" s="362"/>
      <c r="K62" s="363"/>
    </row>
    <row r="63" spans="1:11" s="411" customFormat="1" ht="15.75" x14ac:dyDescent="0.25">
      <c r="A63" s="394">
        <v>1422038</v>
      </c>
      <c r="B63" s="377" t="s">
        <v>1043</v>
      </c>
      <c r="C63" s="378">
        <v>820</v>
      </c>
      <c r="D63" s="378">
        <v>19650</v>
      </c>
      <c r="E63" s="379">
        <v>795</v>
      </c>
      <c r="F63" s="374">
        <f>38+175+180</f>
        <v>393</v>
      </c>
      <c r="G63" s="375">
        <v>50</v>
      </c>
      <c r="H63" s="380">
        <f>F63*G63</f>
        <v>19650</v>
      </c>
      <c r="I63" s="370"/>
      <c r="J63" s="410"/>
    </row>
    <row r="64" spans="1:11" s="411" customFormat="1" ht="15.75" x14ac:dyDescent="0.25">
      <c r="A64" s="394">
        <v>1422044</v>
      </c>
      <c r="B64" s="377" t="s">
        <v>1044</v>
      </c>
      <c r="C64" s="378">
        <v>28600</v>
      </c>
      <c r="D64" s="378">
        <v>16800</v>
      </c>
      <c r="E64" s="379">
        <v>3800</v>
      </c>
      <c r="F64" s="374">
        <v>14</v>
      </c>
      <c r="G64" s="375">
        <v>1200</v>
      </c>
      <c r="H64" s="380">
        <f>F64*G64</f>
        <v>16800</v>
      </c>
      <c r="I64" s="370"/>
      <c r="J64" s="410"/>
    </row>
    <row r="65" spans="1:10" s="411" customFormat="1" ht="15.75" x14ac:dyDescent="0.25">
      <c r="A65" s="394">
        <v>1422046</v>
      </c>
      <c r="B65" s="377" t="s">
        <v>1045</v>
      </c>
      <c r="C65" s="378">
        <v>2450</v>
      </c>
      <c r="D65" s="378">
        <v>21700</v>
      </c>
      <c r="E65" s="379">
        <v>0</v>
      </c>
      <c r="F65" s="374">
        <v>217</v>
      </c>
      <c r="G65" s="375">
        <v>100</v>
      </c>
      <c r="H65" s="380">
        <f>F65*G65</f>
        <v>21700</v>
      </c>
      <c r="I65" s="370"/>
      <c r="J65" s="410"/>
    </row>
    <row r="66" spans="1:10" ht="15.75" x14ac:dyDescent="0.25">
      <c r="A66" s="394">
        <v>1422049</v>
      </c>
      <c r="B66" s="377" t="s">
        <v>1046</v>
      </c>
      <c r="C66" s="378">
        <v>0</v>
      </c>
      <c r="D66" s="378">
        <v>5700</v>
      </c>
      <c r="E66" s="379"/>
      <c r="F66" s="374">
        <v>95</v>
      </c>
      <c r="G66" s="375">
        <v>60</v>
      </c>
      <c r="H66" s="380">
        <f t="shared" si="1"/>
        <v>5700</v>
      </c>
      <c r="I66" s="409"/>
    </row>
    <row r="67" spans="1:10" ht="15.75" x14ac:dyDescent="0.25">
      <c r="A67" s="331">
        <v>1422055</v>
      </c>
      <c r="B67" s="396" t="s">
        <v>1489</v>
      </c>
      <c r="C67" s="339">
        <v>0</v>
      </c>
      <c r="D67" s="339">
        <v>250</v>
      </c>
      <c r="E67" s="339"/>
      <c r="F67" s="383">
        <v>31</v>
      </c>
      <c r="G67" s="397">
        <v>50</v>
      </c>
      <c r="H67" s="380">
        <f t="shared" si="1"/>
        <v>1550</v>
      </c>
      <c r="I67" s="370"/>
    </row>
    <row r="68" spans="1:10" s="301" customFormat="1" ht="15.75" x14ac:dyDescent="0.25">
      <c r="A68" s="329"/>
      <c r="B68" s="322" t="s">
        <v>1047</v>
      </c>
      <c r="C68" s="379">
        <v>0</v>
      </c>
      <c r="D68" s="379">
        <v>1800</v>
      </c>
      <c r="E68" s="379"/>
      <c r="F68" s="383">
        <v>4</v>
      </c>
      <c r="G68" s="397">
        <v>600</v>
      </c>
      <c r="H68" s="380">
        <f t="shared" si="1"/>
        <v>2400</v>
      </c>
      <c r="I68" s="380"/>
      <c r="J68" s="300"/>
    </row>
    <row r="69" spans="1:10" s="301" customFormat="1" ht="19.5" customHeight="1" x14ac:dyDescent="0.25">
      <c r="A69" s="394">
        <v>1422053</v>
      </c>
      <c r="B69" s="377" t="s">
        <v>1048</v>
      </c>
      <c r="C69" s="378">
        <v>0</v>
      </c>
      <c r="D69" s="378">
        <v>300</v>
      </c>
      <c r="E69" s="379"/>
      <c r="F69" s="374">
        <v>6</v>
      </c>
      <c r="G69" s="375">
        <v>100</v>
      </c>
      <c r="H69" s="380">
        <f t="shared" si="1"/>
        <v>600</v>
      </c>
      <c r="I69" s="380"/>
      <c r="J69" s="300"/>
    </row>
    <row r="70" spans="1:10" ht="15.75" x14ac:dyDescent="0.25">
      <c r="A70" s="394">
        <v>1422059</v>
      </c>
      <c r="B70" s="377" t="s">
        <v>1490</v>
      </c>
      <c r="C70" s="378">
        <v>0</v>
      </c>
      <c r="D70" s="378">
        <v>72000</v>
      </c>
      <c r="E70" s="379"/>
      <c r="F70" s="374">
        <v>48</v>
      </c>
      <c r="G70" s="375">
        <v>1500</v>
      </c>
      <c r="H70" s="380">
        <f t="shared" si="1"/>
        <v>72000</v>
      </c>
      <c r="I70" s="376"/>
    </row>
    <row r="71" spans="1:10" ht="15.75" x14ac:dyDescent="0.25">
      <c r="A71" s="394">
        <v>1422067</v>
      </c>
      <c r="B71" s="377" t="s">
        <v>1049</v>
      </c>
      <c r="C71" s="378">
        <v>1524</v>
      </c>
      <c r="D71" s="378">
        <v>10860</v>
      </c>
      <c r="E71" s="379">
        <v>245</v>
      </c>
      <c r="F71" s="374">
        <v>181</v>
      </c>
      <c r="G71" s="375">
        <v>60</v>
      </c>
      <c r="H71" s="380">
        <f t="shared" si="1"/>
        <v>10860</v>
      </c>
      <c r="I71" s="376"/>
    </row>
    <row r="72" spans="1:10" ht="31.5" x14ac:dyDescent="0.25">
      <c r="A72" s="394">
        <v>1422072</v>
      </c>
      <c r="B72" s="392" t="s">
        <v>1050</v>
      </c>
      <c r="C72" s="398">
        <v>0</v>
      </c>
      <c r="D72" s="398">
        <v>2400</v>
      </c>
      <c r="E72" s="399"/>
      <c r="F72" s="374">
        <v>8</v>
      </c>
      <c r="G72" s="375">
        <v>300</v>
      </c>
      <c r="H72" s="380">
        <f t="shared" si="1"/>
        <v>2400</v>
      </c>
      <c r="I72" s="376"/>
    </row>
    <row r="73" spans="1:10" ht="15.75" x14ac:dyDescent="0.25">
      <c r="A73" s="394">
        <v>1422079</v>
      </c>
      <c r="B73" s="377" t="s">
        <v>1051</v>
      </c>
      <c r="C73" s="378">
        <v>30000</v>
      </c>
      <c r="D73" s="378">
        <v>150000</v>
      </c>
      <c r="E73" s="379">
        <v>0</v>
      </c>
      <c r="F73" s="374">
        <v>5</v>
      </c>
      <c r="G73" s="375">
        <v>30000</v>
      </c>
      <c r="H73" s="380">
        <f t="shared" si="1"/>
        <v>150000</v>
      </c>
      <c r="I73" s="376"/>
    </row>
    <row r="74" spans="1:10" s="301" customFormat="1" ht="28.5" customHeight="1" x14ac:dyDescent="0.25">
      <c r="A74" s="753"/>
      <c r="B74" s="396" t="s">
        <v>1052</v>
      </c>
      <c r="C74" s="339">
        <v>0</v>
      </c>
      <c r="D74" s="339">
        <v>2100</v>
      </c>
      <c r="E74" s="339"/>
      <c r="F74" s="383">
        <v>35</v>
      </c>
      <c r="G74" s="397">
        <v>60</v>
      </c>
      <c r="H74" s="380">
        <f t="shared" si="1"/>
        <v>2100</v>
      </c>
      <c r="I74" s="380"/>
      <c r="J74" s="300"/>
    </row>
    <row r="75" spans="1:10" s="301" customFormat="1" ht="15.75" x14ac:dyDescent="0.25">
      <c r="A75" s="753"/>
      <c r="B75" s="396" t="s">
        <v>1053</v>
      </c>
      <c r="C75" s="339">
        <v>0</v>
      </c>
      <c r="D75" s="339">
        <v>2560</v>
      </c>
      <c r="E75" s="339"/>
      <c r="F75" s="383">
        <v>32</v>
      </c>
      <c r="G75" s="397">
        <v>80</v>
      </c>
      <c r="H75" s="380">
        <f t="shared" si="1"/>
        <v>2560</v>
      </c>
      <c r="I75" s="380"/>
      <c r="J75" s="300"/>
    </row>
    <row r="76" spans="1:10" s="301" customFormat="1" ht="15" customHeight="1" x14ac:dyDescent="0.25">
      <c r="A76" s="329">
        <v>1422012</v>
      </c>
      <c r="B76" s="322" t="s">
        <v>1054</v>
      </c>
      <c r="C76" s="379">
        <v>6420</v>
      </c>
      <c r="D76" s="379">
        <v>90000</v>
      </c>
      <c r="E76" s="379">
        <v>0</v>
      </c>
      <c r="F76" s="383">
        <v>1500</v>
      </c>
      <c r="G76" s="397">
        <v>60</v>
      </c>
      <c r="H76" s="380">
        <f t="shared" si="1"/>
        <v>90000</v>
      </c>
      <c r="I76" s="380"/>
      <c r="J76" s="300"/>
    </row>
    <row r="77" spans="1:10" ht="18.75" customHeight="1" x14ac:dyDescent="0.25">
      <c r="A77" s="394">
        <v>1422014</v>
      </c>
      <c r="B77" s="377" t="s">
        <v>1055</v>
      </c>
      <c r="C77" s="378">
        <v>0</v>
      </c>
      <c r="D77" s="378">
        <v>300</v>
      </c>
      <c r="E77" s="379"/>
      <c r="F77" s="374">
        <v>60</v>
      </c>
      <c r="G77" s="375">
        <v>5</v>
      </c>
      <c r="H77" s="380">
        <f t="shared" si="1"/>
        <v>300</v>
      </c>
      <c r="I77" s="376"/>
    </row>
    <row r="78" spans="1:10" ht="29.25" customHeight="1" x14ac:dyDescent="0.25">
      <c r="A78" s="394">
        <v>1422028</v>
      </c>
      <c r="B78" s="392" t="s">
        <v>1056</v>
      </c>
      <c r="C78" s="398">
        <v>390</v>
      </c>
      <c r="D78" s="398">
        <v>60000</v>
      </c>
      <c r="E78" s="399">
        <v>0</v>
      </c>
      <c r="F78" s="374">
        <v>6</v>
      </c>
      <c r="G78" s="375">
        <v>10000</v>
      </c>
      <c r="H78" s="380">
        <f t="shared" si="1"/>
        <v>60000</v>
      </c>
      <c r="I78" s="401"/>
    </row>
    <row r="79" spans="1:10" ht="15.75" x14ac:dyDescent="0.25">
      <c r="A79" s="329">
        <v>1422026</v>
      </c>
      <c r="B79" s="322" t="s">
        <v>1057</v>
      </c>
      <c r="C79" s="379">
        <v>850</v>
      </c>
      <c r="D79" s="379">
        <v>600</v>
      </c>
      <c r="E79" s="379">
        <v>1680</v>
      </c>
      <c r="F79" s="383">
        <v>6</v>
      </c>
      <c r="G79" s="397">
        <v>100</v>
      </c>
      <c r="H79" s="380">
        <f t="shared" si="1"/>
        <v>600</v>
      </c>
      <c r="I79" s="401"/>
    </row>
    <row r="80" spans="1:10" ht="15.75" x14ac:dyDescent="0.25">
      <c r="A80" s="394">
        <v>1422032</v>
      </c>
      <c r="B80" s="377" t="s">
        <v>1058</v>
      </c>
      <c r="C80" s="378">
        <v>1245</v>
      </c>
      <c r="D80" s="378">
        <v>1500</v>
      </c>
      <c r="E80" s="379">
        <v>120</v>
      </c>
      <c r="F80" s="374"/>
      <c r="G80" s="375"/>
      <c r="H80" s="380">
        <v>1500</v>
      </c>
      <c r="I80" s="401"/>
    </row>
    <row r="81" spans="1:10" s="301" customFormat="1" ht="15.75" x14ac:dyDescent="0.25">
      <c r="A81" s="329">
        <v>1422119</v>
      </c>
      <c r="B81" s="322" t="s">
        <v>1070</v>
      </c>
      <c r="C81" s="379">
        <v>440</v>
      </c>
      <c r="D81" s="379">
        <v>50000</v>
      </c>
      <c r="E81" s="379">
        <v>0</v>
      </c>
      <c r="F81" s="383">
        <v>1000</v>
      </c>
      <c r="G81" s="397">
        <v>50</v>
      </c>
      <c r="H81" s="380">
        <v>50000</v>
      </c>
      <c r="I81" s="751"/>
      <c r="J81" s="300"/>
    </row>
    <row r="82" spans="1:10" ht="15.75" x14ac:dyDescent="0.25">
      <c r="A82" s="394">
        <v>1422033</v>
      </c>
      <c r="B82" s="377" t="s">
        <v>1059</v>
      </c>
      <c r="C82" s="378">
        <v>36210</v>
      </c>
      <c r="D82" s="378">
        <v>32040</v>
      </c>
      <c r="E82" s="379">
        <v>8381</v>
      </c>
      <c r="F82" s="374">
        <v>534</v>
      </c>
      <c r="G82" s="375">
        <v>60</v>
      </c>
      <c r="H82" s="380">
        <f>F82*G82</f>
        <v>32040</v>
      </c>
      <c r="I82" s="401"/>
    </row>
    <row r="83" spans="1:10" ht="15.75" x14ac:dyDescent="0.25">
      <c r="A83" s="394">
        <v>1422075</v>
      </c>
      <c r="B83" s="377" t="s">
        <v>1060</v>
      </c>
      <c r="C83" s="378">
        <v>0</v>
      </c>
      <c r="D83" s="378">
        <v>200</v>
      </c>
      <c r="E83" s="379"/>
      <c r="F83" s="374"/>
      <c r="G83" s="375"/>
      <c r="H83" s="380">
        <v>200</v>
      </c>
      <c r="I83" s="387"/>
    </row>
    <row r="84" spans="1:10" ht="15.75" x14ac:dyDescent="0.25">
      <c r="A84" s="394"/>
      <c r="B84" s="377"/>
      <c r="C84" s="378"/>
      <c r="D84" s="378"/>
      <c r="E84" s="379"/>
      <c r="F84" s="374"/>
      <c r="G84" s="375"/>
      <c r="H84" s="387">
        <f>SUM(H46:H83)</f>
        <v>680930</v>
      </c>
      <c r="I84" s="401"/>
    </row>
    <row r="85" spans="1:10" ht="15.75" x14ac:dyDescent="0.25">
      <c r="A85" s="800" t="s">
        <v>1086</v>
      </c>
      <c r="B85" s="801"/>
      <c r="C85" s="801"/>
      <c r="D85" s="801"/>
      <c r="E85" s="801"/>
      <c r="F85" s="801"/>
      <c r="G85" s="801"/>
      <c r="H85" s="802"/>
      <c r="I85" s="376"/>
    </row>
    <row r="86" spans="1:10" ht="47.25" x14ac:dyDescent="0.25">
      <c r="A86" s="364" t="s">
        <v>2</v>
      </c>
      <c r="B86" s="364" t="s">
        <v>998</v>
      </c>
      <c r="C86" s="365" t="s">
        <v>1193</v>
      </c>
      <c r="D86" s="365" t="s">
        <v>1248</v>
      </c>
      <c r="E86" s="366" t="s">
        <v>1194</v>
      </c>
      <c r="F86" s="367" t="s">
        <v>383</v>
      </c>
      <c r="G86" s="368" t="s">
        <v>384</v>
      </c>
      <c r="H86" s="369" t="s">
        <v>1087</v>
      </c>
      <c r="I86" s="370" t="s">
        <v>1088</v>
      </c>
    </row>
    <row r="87" spans="1:10" ht="15.75" x14ac:dyDescent="0.25">
      <c r="A87" s="393">
        <v>1423000</v>
      </c>
      <c r="B87" s="364" t="s">
        <v>1061</v>
      </c>
      <c r="C87" s="372"/>
      <c r="D87" s="372"/>
      <c r="E87" s="373"/>
      <c r="F87" s="374"/>
      <c r="G87" s="375"/>
      <c r="H87" s="376"/>
      <c r="I87" s="401"/>
    </row>
    <row r="88" spans="1:10" ht="15.75" x14ac:dyDescent="0.25">
      <c r="A88" s="394">
        <v>1423001</v>
      </c>
      <c r="B88" s="377" t="s">
        <v>1062</v>
      </c>
      <c r="C88" s="378">
        <v>86250</v>
      </c>
      <c r="D88" s="378">
        <v>100000</v>
      </c>
      <c r="E88" s="379">
        <v>32100</v>
      </c>
      <c r="F88" s="374">
        <v>100000</v>
      </c>
      <c r="G88" s="375">
        <v>1</v>
      </c>
      <c r="H88" s="376">
        <f>G88*F88</f>
        <v>100000</v>
      </c>
      <c r="I88" s="376"/>
    </row>
    <row r="89" spans="1:10" ht="15.75" x14ac:dyDescent="0.25">
      <c r="A89" s="394">
        <v>1423006</v>
      </c>
      <c r="B89" s="377" t="s">
        <v>1063</v>
      </c>
      <c r="C89" s="378">
        <v>20604</v>
      </c>
      <c r="D89" s="378">
        <v>25000</v>
      </c>
      <c r="E89" s="379">
        <v>6200</v>
      </c>
      <c r="F89" s="374">
        <v>50</v>
      </c>
      <c r="G89" s="375">
        <v>500</v>
      </c>
      <c r="H89" s="376">
        <f>G89*F89</f>
        <v>25000</v>
      </c>
      <c r="I89" s="376"/>
    </row>
    <row r="90" spans="1:10" ht="15.75" x14ac:dyDescent="0.25">
      <c r="A90" s="394">
        <v>1423002</v>
      </c>
      <c r="B90" s="377" t="s">
        <v>1196</v>
      </c>
      <c r="C90" s="378">
        <v>0</v>
      </c>
      <c r="D90" s="378">
        <v>5000</v>
      </c>
      <c r="E90" s="379">
        <v>0</v>
      </c>
      <c r="F90" s="374">
        <v>200</v>
      </c>
      <c r="G90" s="375">
        <v>25</v>
      </c>
      <c r="H90" s="376">
        <f t="shared" ref="H90:H95" si="2">F90*G90</f>
        <v>5000</v>
      </c>
      <c r="I90" s="376"/>
    </row>
    <row r="91" spans="1:10" ht="15.75" x14ac:dyDescent="0.25">
      <c r="A91" s="394">
        <v>1423009</v>
      </c>
      <c r="B91" s="377" t="s">
        <v>1064</v>
      </c>
      <c r="C91" s="378">
        <v>1582</v>
      </c>
      <c r="D91" s="378">
        <v>6000</v>
      </c>
      <c r="E91" s="379">
        <v>350</v>
      </c>
      <c r="F91" s="374">
        <v>60</v>
      </c>
      <c r="G91" s="375">
        <v>100</v>
      </c>
      <c r="H91" s="376">
        <f t="shared" si="2"/>
        <v>6000</v>
      </c>
      <c r="I91" s="376"/>
    </row>
    <row r="92" spans="1:10" ht="15.75" x14ac:dyDescent="0.25">
      <c r="A92" s="394">
        <v>1423010</v>
      </c>
      <c r="B92" s="377" t="s">
        <v>1065</v>
      </c>
      <c r="C92" s="378">
        <v>34019</v>
      </c>
      <c r="D92" s="378">
        <v>60000</v>
      </c>
      <c r="E92" s="379">
        <v>19798</v>
      </c>
      <c r="F92" s="374">
        <v>6000</v>
      </c>
      <c r="G92" s="375">
        <v>10</v>
      </c>
      <c r="H92" s="376">
        <f t="shared" si="2"/>
        <v>60000</v>
      </c>
      <c r="I92" s="376"/>
    </row>
    <row r="93" spans="1:10" ht="31.5" x14ac:dyDescent="0.25">
      <c r="A93" s="394">
        <v>1423011</v>
      </c>
      <c r="B93" s="392" t="s">
        <v>1066</v>
      </c>
      <c r="C93" s="378">
        <v>470</v>
      </c>
      <c r="D93" s="378">
        <v>1000</v>
      </c>
      <c r="E93" s="379">
        <v>180</v>
      </c>
      <c r="F93" s="374">
        <v>20</v>
      </c>
      <c r="G93" s="375">
        <v>50</v>
      </c>
      <c r="H93" s="376">
        <f t="shared" si="2"/>
        <v>1000</v>
      </c>
      <c r="I93" s="376"/>
    </row>
    <row r="94" spans="1:10" ht="15.75" x14ac:dyDescent="0.25">
      <c r="A94" s="394">
        <v>1423012</v>
      </c>
      <c r="B94" s="377" t="s">
        <v>1067</v>
      </c>
      <c r="C94" s="378">
        <v>200</v>
      </c>
      <c r="D94" s="378">
        <v>240</v>
      </c>
      <c r="E94" s="379">
        <v>0</v>
      </c>
      <c r="F94" s="374">
        <v>24</v>
      </c>
      <c r="G94" s="375">
        <v>10</v>
      </c>
      <c r="H94" s="376">
        <f t="shared" si="2"/>
        <v>240</v>
      </c>
      <c r="I94" s="376"/>
      <c r="J94" s="295">
        <f>370740-H104</f>
        <v>-5000</v>
      </c>
    </row>
    <row r="95" spans="1:10" ht="15.75" x14ac:dyDescent="0.25">
      <c r="A95" s="394">
        <v>1423014</v>
      </c>
      <c r="B95" s="377" t="s">
        <v>1068</v>
      </c>
      <c r="C95" s="378">
        <v>300</v>
      </c>
      <c r="D95" s="378">
        <v>15000</v>
      </c>
      <c r="E95" s="379">
        <v>50</v>
      </c>
      <c r="F95" s="374">
        <v>300</v>
      </c>
      <c r="G95" s="375">
        <v>50</v>
      </c>
      <c r="H95" s="376">
        <f t="shared" si="2"/>
        <v>15000</v>
      </c>
      <c r="I95" s="376"/>
    </row>
    <row r="96" spans="1:10" ht="15.75" x14ac:dyDescent="0.25">
      <c r="A96" s="394">
        <v>1423018</v>
      </c>
      <c r="B96" s="377" t="s">
        <v>1069</v>
      </c>
      <c r="C96" s="378">
        <v>64765</v>
      </c>
      <c r="D96" s="378">
        <v>61000</v>
      </c>
      <c r="E96" s="379">
        <v>23345</v>
      </c>
      <c r="F96" s="374">
        <v>54000</v>
      </c>
      <c r="G96" s="375">
        <v>1</v>
      </c>
      <c r="H96" s="376">
        <f t="shared" ref="H96:H103" si="3">G96*F96</f>
        <v>54000</v>
      </c>
      <c r="I96" s="376"/>
    </row>
    <row r="97" spans="1:12" ht="15.75" x14ac:dyDescent="0.25">
      <c r="A97" s="394">
        <v>1423086</v>
      </c>
      <c r="B97" s="377" t="s">
        <v>1071</v>
      </c>
      <c r="C97" s="378">
        <v>0</v>
      </c>
      <c r="D97" s="378">
        <v>10000</v>
      </c>
      <c r="E97" s="379"/>
      <c r="F97" s="374">
        <v>1000</v>
      </c>
      <c r="G97" s="375">
        <v>10</v>
      </c>
      <c r="H97" s="376">
        <f t="shared" si="3"/>
        <v>10000</v>
      </c>
      <c r="I97" s="376"/>
    </row>
    <row r="98" spans="1:12" ht="15.75" x14ac:dyDescent="0.25">
      <c r="A98" s="400" t="s">
        <v>1072</v>
      </c>
      <c r="B98" s="402" t="s">
        <v>1502</v>
      </c>
      <c r="C98" s="403">
        <v>0</v>
      </c>
      <c r="D98" s="403">
        <v>5000</v>
      </c>
      <c r="E98" s="404"/>
      <c r="F98" s="374">
        <v>10</v>
      </c>
      <c r="G98" s="375">
        <v>1000</v>
      </c>
      <c r="H98" s="376">
        <f t="shared" si="3"/>
        <v>10000</v>
      </c>
      <c r="I98" s="387"/>
    </row>
    <row r="99" spans="1:12" ht="15.75" x14ac:dyDescent="0.25">
      <c r="A99" s="394">
        <v>1423129</v>
      </c>
      <c r="B99" s="377" t="s">
        <v>1073</v>
      </c>
      <c r="C99" s="378">
        <v>0</v>
      </c>
      <c r="D99" s="378">
        <v>50000</v>
      </c>
      <c r="E99" s="379"/>
      <c r="F99" s="374">
        <v>1</v>
      </c>
      <c r="G99" s="375">
        <v>50000</v>
      </c>
      <c r="H99" s="376">
        <f t="shared" si="3"/>
        <v>50000</v>
      </c>
      <c r="I99" s="376"/>
      <c r="J99" s="295">
        <v>416500</v>
      </c>
    </row>
    <row r="100" spans="1:12" ht="15" customHeight="1" x14ac:dyDescent="0.25">
      <c r="A100" s="394">
        <v>1423506</v>
      </c>
      <c r="B100" s="377" t="s">
        <v>1074</v>
      </c>
      <c r="C100" s="378">
        <v>0</v>
      </c>
      <c r="D100" s="378">
        <v>5000</v>
      </c>
      <c r="E100" s="379"/>
      <c r="F100" s="374">
        <v>1500</v>
      </c>
      <c r="G100" s="375">
        <v>8</v>
      </c>
      <c r="H100" s="376">
        <f t="shared" si="3"/>
        <v>12000</v>
      </c>
      <c r="I100" s="406"/>
    </row>
    <row r="101" spans="1:12" ht="31.5" x14ac:dyDescent="0.25">
      <c r="A101" s="394">
        <v>1423108</v>
      </c>
      <c r="B101" s="392" t="s">
        <v>1492</v>
      </c>
      <c r="C101" s="378">
        <v>0</v>
      </c>
      <c r="D101" s="378">
        <v>10000</v>
      </c>
      <c r="E101" s="379"/>
      <c r="F101" s="374">
        <v>400</v>
      </c>
      <c r="G101" s="375">
        <v>25</v>
      </c>
      <c r="H101" s="376">
        <f t="shared" si="3"/>
        <v>10000</v>
      </c>
      <c r="I101" s="376"/>
      <c r="J101" s="295">
        <f>J99-H104</f>
        <v>40760</v>
      </c>
      <c r="K101" s="302"/>
    </row>
    <row r="102" spans="1:12" ht="15.75" x14ac:dyDescent="0.25">
      <c r="A102" s="394">
        <v>1423035</v>
      </c>
      <c r="B102" s="377" t="s">
        <v>1075</v>
      </c>
      <c r="C102" s="378">
        <v>0</v>
      </c>
      <c r="D102" s="378">
        <v>10000</v>
      </c>
      <c r="E102" s="379"/>
      <c r="F102" s="374">
        <v>500</v>
      </c>
      <c r="G102" s="375">
        <v>20</v>
      </c>
      <c r="H102" s="376">
        <f t="shared" si="3"/>
        <v>10000</v>
      </c>
      <c r="I102" s="376"/>
      <c r="K102" s="302"/>
    </row>
    <row r="103" spans="1:12" ht="15.75" x14ac:dyDescent="0.25">
      <c r="A103" s="394">
        <v>1423527</v>
      </c>
      <c r="B103" s="377" t="s">
        <v>1233</v>
      </c>
      <c r="C103" s="378">
        <v>6850</v>
      </c>
      <c r="D103" s="378">
        <v>7500</v>
      </c>
      <c r="E103" s="379">
        <v>4200</v>
      </c>
      <c r="F103" s="374">
        <v>30</v>
      </c>
      <c r="G103" s="375">
        <v>250</v>
      </c>
      <c r="H103" s="376">
        <f t="shared" si="3"/>
        <v>7500</v>
      </c>
      <c r="I103" s="376"/>
      <c r="K103" s="302"/>
    </row>
    <row r="104" spans="1:12" ht="15.75" x14ac:dyDescent="0.25">
      <c r="A104" s="394"/>
      <c r="B104" s="377"/>
      <c r="C104" s="378"/>
      <c r="D104" s="378"/>
      <c r="E104" s="379"/>
      <c r="F104" s="374"/>
      <c r="G104" s="375"/>
      <c r="H104" s="387">
        <f>SUM(H88:H103)</f>
        <v>375740</v>
      </c>
      <c r="I104" s="376"/>
      <c r="K104" s="302"/>
    </row>
    <row r="105" spans="1:12" ht="15.75" x14ac:dyDescent="0.25">
      <c r="A105" s="393">
        <v>1430000</v>
      </c>
      <c r="B105" s="364" t="s">
        <v>1077</v>
      </c>
      <c r="C105" s="372"/>
      <c r="D105" s="372"/>
      <c r="E105" s="373"/>
      <c r="F105" s="374"/>
      <c r="G105" s="375"/>
      <c r="H105" s="376"/>
      <c r="I105" s="376"/>
      <c r="J105" s="295">
        <v>10000</v>
      </c>
      <c r="K105" s="296">
        <v>1423035</v>
      </c>
      <c r="L105" s="296" t="s">
        <v>1076</v>
      </c>
    </row>
    <row r="106" spans="1:12" ht="15.75" x14ac:dyDescent="0.25">
      <c r="A106" s="394">
        <v>1430001</v>
      </c>
      <c r="B106" s="377" t="s">
        <v>1078</v>
      </c>
      <c r="C106" s="378">
        <v>4397</v>
      </c>
      <c r="D106" s="378">
        <v>4400</v>
      </c>
      <c r="E106" s="379">
        <v>0</v>
      </c>
      <c r="F106" s="374">
        <v>44</v>
      </c>
      <c r="G106" s="375">
        <v>100</v>
      </c>
      <c r="H106" s="376">
        <f>G106*F106</f>
        <v>4400</v>
      </c>
      <c r="I106" s="376"/>
    </row>
    <row r="107" spans="1:12" ht="15.75" x14ac:dyDescent="0.25">
      <c r="A107" s="394">
        <v>1430017</v>
      </c>
      <c r="B107" s="377" t="s">
        <v>1079</v>
      </c>
      <c r="C107" s="378">
        <v>0</v>
      </c>
      <c r="D107" s="378">
        <v>500</v>
      </c>
      <c r="E107" s="379">
        <v>0</v>
      </c>
      <c r="F107" s="374">
        <v>5</v>
      </c>
      <c r="G107" s="375">
        <v>100</v>
      </c>
      <c r="H107" s="376">
        <f>G107*F107</f>
        <v>500</v>
      </c>
      <c r="I107" s="376"/>
      <c r="J107" s="295">
        <f>C106/100</f>
        <v>43.97</v>
      </c>
    </row>
    <row r="108" spans="1:12" s="304" customFormat="1" ht="15.75" x14ac:dyDescent="0.25">
      <c r="A108" s="394">
        <v>1430006</v>
      </c>
      <c r="B108" s="377" t="s">
        <v>1592</v>
      </c>
      <c r="C108" s="378">
        <v>28708</v>
      </c>
      <c r="D108" s="378">
        <v>1000</v>
      </c>
      <c r="E108" s="379">
        <v>13575</v>
      </c>
      <c r="F108" s="374">
        <v>10</v>
      </c>
      <c r="G108" s="375">
        <v>100</v>
      </c>
      <c r="H108" s="376">
        <f>G108*F108</f>
        <v>1000</v>
      </c>
      <c r="I108" s="376"/>
      <c r="J108" s="303"/>
    </row>
    <row r="109" spans="1:12" ht="15.75" x14ac:dyDescent="0.25">
      <c r="A109" s="394">
        <v>1430007</v>
      </c>
      <c r="B109" s="377" t="s">
        <v>1080</v>
      </c>
      <c r="C109" s="378">
        <v>2100</v>
      </c>
      <c r="D109" s="378">
        <v>300</v>
      </c>
      <c r="E109" s="379">
        <v>0</v>
      </c>
      <c r="F109" s="374">
        <v>3</v>
      </c>
      <c r="G109" s="375">
        <v>100</v>
      </c>
      <c r="H109" s="376">
        <f>G109*F109</f>
        <v>300</v>
      </c>
      <c r="I109" s="376"/>
    </row>
    <row r="110" spans="1:12" ht="15.75" x14ac:dyDescent="0.25">
      <c r="A110" s="394">
        <v>1430016</v>
      </c>
      <c r="B110" s="377" t="s">
        <v>1081</v>
      </c>
      <c r="C110" s="378">
        <v>6740.5</v>
      </c>
      <c r="D110" s="378">
        <v>7000</v>
      </c>
      <c r="E110" s="379">
        <v>0</v>
      </c>
      <c r="F110" s="374">
        <v>35</v>
      </c>
      <c r="G110" s="375">
        <v>200</v>
      </c>
      <c r="H110" s="376">
        <f>G110*F110</f>
        <v>7000</v>
      </c>
      <c r="I110" s="376"/>
    </row>
    <row r="111" spans="1:12" ht="15.75" x14ac:dyDescent="0.25">
      <c r="A111" s="394"/>
      <c r="B111" s="377"/>
      <c r="C111" s="378"/>
      <c r="D111" s="378"/>
      <c r="E111" s="379"/>
      <c r="F111" s="374"/>
      <c r="G111" s="375"/>
      <c r="H111" s="387">
        <f>SUM(H106:H110)</f>
        <v>13200</v>
      </c>
      <c r="I111" s="376"/>
      <c r="J111" s="295">
        <f>C110/G110</f>
        <v>33.702500000000001</v>
      </c>
    </row>
    <row r="112" spans="1:12" ht="15.75" x14ac:dyDescent="0.25">
      <c r="A112" s="464"/>
      <c r="B112" s="465"/>
      <c r="C112" s="466"/>
      <c r="D112" s="466"/>
      <c r="E112" s="467"/>
      <c r="F112" s="468"/>
      <c r="G112" s="469"/>
      <c r="H112" s="470"/>
      <c r="I112" s="376"/>
    </row>
    <row r="113" spans="1:11" ht="15.75" x14ac:dyDescent="0.25">
      <c r="A113" s="800" t="s">
        <v>1086</v>
      </c>
      <c r="B113" s="801"/>
      <c r="C113" s="801"/>
      <c r="D113" s="801"/>
      <c r="E113" s="801"/>
      <c r="F113" s="801"/>
      <c r="G113" s="801"/>
      <c r="H113" s="802"/>
      <c r="I113" s="376"/>
    </row>
    <row r="114" spans="1:11" ht="47.25" x14ac:dyDescent="0.25">
      <c r="A114" s="364" t="s">
        <v>2</v>
      </c>
      <c r="B114" s="364" t="s">
        <v>998</v>
      </c>
      <c r="C114" s="365" t="s">
        <v>1193</v>
      </c>
      <c r="D114" s="365" t="s">
        <v>1248</v>
      </c>
      <c r="E114" s="366" t="s">
        <v>1194</v>
      </c>
      <c r="F114" s="367" t="s">
        <v>383</v>
      </c>
      <c r="G114" s="368" t="s">
        <v>384</v>
      </c>
      <c r="H114" s="369" t="s">
        <v>1087</v>
      </c>
      <c r="I114" s="370" t="s">
        <v>1088</v>
      </c>
    </row>
    <row r="115" spans="1:11" ht="15.75" x14ac:dyDescent="0.25">
      <c r="A115" s="394">
        <v>1450000</v>
      </c>
      <c r="B115" s="799" t="s">
        <v>1082</v>
      </c>
      <c r="C115" s="799"/>
      <c r="D115" s="799"/>
      <c r="E115" s="799"/>
      <c r="F115" s="799"/>
      <c r="G115" s="375"/>
      <c r="H115" s="376"/>
      <c r="I115" s="376"/>
    </row>
    <row r="116" spans="1:11" ht="15.75" x14ac:dyDescent="0.25">
      <c r="A116" s="394">
        <v>1450007</v>
      </c>
      <c r="B116" s="392" t="s">
        <v>1083</v>
      </c>
      <c r="C116" s="398"/>
      <c r="D116" s="398">
        <v>200</v>
      </c>
      <c r="E116" s="399"/>
      <c r="F116" s="374"/>
      <c r="G116" s="375"/>
      <c r="H116" s="376">
        <v>200</v>
      </c>
      <c r="I116" s="376"/>
    </row>
    <row r="117" spans="1:11" ht="18.75" customHeight="1" x14ac:dyDescent="0.25">
      <c r="A117" s="394"/>
      <c r="B117" s="377"/>
      <c r="C117" s="378"/>
      <c r="D117" s="378"/>
      <c r="E117" s="379"/>
      <c r="F117" s="374"/>
      <c r="G117" s="375"/>
      <c r="H117" s="387">
        <f>SUM(H116:H116)</f>
        <v>200</v>
      </c>
      <c r="I117" s="376"/>
      <c r="K117" s="298">
        <f>H118+I27</f>
        <v>3276490</v>
      </c>
    </row>
    <row r="118" spans="1:11" ht="15.75" x14ac:dyDescent="0.25">
      <c r="A118" s="371"/>
      <c r="B118" s="388" t="s">
        <v>1084</v>
      </c>
      <c r="C118" s="407"/>
      <c r="D118" s="407"/>
      <c r="E118" s="408"/>
      <c r="F118" s="405"/>
      <c r="G118" s="386"/>
      <c r="H118" s="387">
        <f>H117+H111+H104+H84+H44+H28</f>
        <v>2308890</v>
      </c>
      <c r="I118" s="376"/>
    </row>
    <row r="119" spans="1:11" ht="16.5" thickBot="1" x14ac:dyDescent="0.3">
      <c r="A119" s="394"/>
      <c r="B119" s="364"/>
      <c r="C119" s="372"/>
      <c r="D119" s="372"/>
      <c r="E119" s="373"/>
      <c r="F119" s="374"/>
      <c r="G119" s="375"/>
      <c r="H119" s="376"/>
      <c r="I119" s="387">
        <f>I28+I19</f>
        <v>10729196.66</v>
      </c>
      <c r="K119" s="305">
        <v>3152310</v>
      </c>
    </row>
    <row r="120" spans="1:11" ht="15.75" x14ac:dyDescent="0.25">
      <c r="A120" s="394"/>
      <c r="B120" s="364" t="s">
        <v>1085</v>
      </c>
      <c r="C120" s="372"/>
      <c r="D120" s="372"/>
      <c r="E120" s="373"/>
      <c r="F120" s="374"/>
      <c r="G120" s="375"/>
      <c r="H120" s="376"/>
      <c r="I120" s="390">
        <f>I119+H118</f>
        <v>13038086.66</v>
      </c>
    </row>
    <row r="121" spans="1:11" x14ac:dyDescent="0.2">
      <c r="A121" s="306"/>
      <c r="B121" s="310"/>
      <c r="C121" s="315"/>
      <c r="D121" s="315"/>
      <c r="E121" s="360"/>
      <c r="F121" s="308"/>
      <c r="G121" s="303"/>
      <c r="I121" s="309"/>
    </row>
    <row r="122" spans="1:11" x14ac:dyDescent="0.2">
      <c r="A122" s="306"/>
      <c r="B122" s="310"/>
      <c r="C122" s="315"/>
      <c r="D122" s="315"/>
      <c r="E122" s="360"/>
      <c r="F122" s="308"/>
      <c r="G122" s="303"/>
      <c r="I122" s="309"/>
      <c r="K122" s="299">
        <f>K119-K117</f>
        <v>-124180</v>
      </c>
    </row>
    <row r="123" spans="1:11" x14ac:dyDescent="0.2">
      <c r="A123" s="306"/>
      <c r="B123" s="310"/>
      <c r="C123" s="315"/>
      <c r="D123" s="315"/>
      <c r="E123" s="360"/>
      <c r="F123" s="308"/>
      <c r="G123" s="303"/>
      <c r="H123" s="722"/>
      <c r="I123" s="309"/>
    </row>
    <row r="124" spans="1:11" x14ac:dyDescent="0.2">
      <c r="A124" s="306"/>
      <c r="B124" s="307"/>
      <c r="C124" s="314"/>
      <c r="D124" s="314"/>
      <c r="E124" s="359"/>
      <c r="F124" s="308"/>
      <c r="G124" s="303"/>
      <c r="H124" s="309"/>
      <c r="I124" s="309"/>
    </row>
    <row r="125" spans="1:11" x14ac:dyDescent="0.2">
      <c r="A125" s="304"/>
      <c r="B125" s="310"/>
      <c r="C125" s="315"/>
      <c r="D125" s="315"/>
      <c r="E125" s="360"/>
      <c r="F125" s="308"/>
      <c r="G125" s="303"/>
      <c r="H125" s="309"/>
      <c r="I125" s="309"/>
    </row>
    <row r="126" spans="1:11" x14ac:dyDescent="0.2">
      <c r="A126" s="304"/>
      <c r="B126" s="310"/>
      <c r="C126" s="315"/>
      <c r="D126" s="315"/>
      <c r="E126" s="360"/>
      <c r="F126" s="308"/>
      <c r="G126" s="303"/>
      <c r="H126" s="309"/>
    </row>
    <row r="127" spans="1:11" x14ac:dyDescent="0.2">
      <c r="A127" s="304"/>
      <c r="B127" s="310"/>
      <c r="C127" s="315"/>
      <c r="D127" s="315"/>
      <c r="E127" s="360"/>
      <c r="F127" s="308"/>
      <c r="G127" s="303"/>
      <c r="H127" s="309"/>
    </row>
    <row r="128" spans="1:11" x14ac:dyDescent="0.2">
      <c r="A128" s="304"/>
      <c r="B128" s="310"/>
      <c r="C128" s="315"/>
      <c r="D128" s="315"/>
      <c r="E128" s="360"/>
      <c r="F128" s="308"/>
      <c r="G128" s="303"/>
      <c r="H128" s="309"/>
    </row>
    <row r="129" spans="1:9" x14ac:dyDescent="0.2">
      <c r="A129" s="304"/>
      <c r="B129" s="310"/>
      <c r="C129" s="315"/>
      <c r="D129" s="315"/>
      <c r="E129" s="360"/>
      <c r="F129" s="308"/>
      <c r="G129" s="303"/>
      <c r="H129" s="309"/>
    </row>
    <row r="130" spans="1:9" x14ac:dyDescent="0.2">
      <c r="A130" s="304"/>
      <c r="B130" s="310"/>
      <c r="C130" s="315"/>
      <c r="D130" s="315"/>
      <c r="E130" s="360"/>
      <c r="F130" s="308"/>
      <c r="G130" s="303"/>
      <c r="H130" s="309"/>
    </row>
    <row r="131" spans="1:9" x14ac:dyDescent="0.2">
      <c r="A131" s="304"/>
      <c r="B131" s="310"/>
      <c r="C131" s="315"/>
      <c r="D131" s="315"/>
      <c r="E131" s="360"/>
      <c r="F131" s="308"/>
      <c r="G131" s="303"/>
      <c r="H131" s="309"/>
    </row>
    <row r="132" spans="1:9" x14ac:dyDescent="0.2">
      <c r="A132" s="304"/>
      <c r="B132" s="310"/>
      <c r="C132" s="315"/>
      <c r="D132" s="315"/>
      <c r="E132" s="360"/>
      <c r="F132" s="308"/>
      <c r="G132" s="303"/>
      <c r="H132" s="309"/>
    </row>
    <row r="133" spans="1:9" x14ac:dyDescent="0.2">
      <c r="A133" s="304"/>
      <c r="B133" s="310"/>
      <c r="C133" s="315"/>
      <c r="D133" s="315"/>
      <c r="E133" s="360"/>
      <c r="F133" s="308"/>
      <c r="G133" s="303"/>
      <c r="H133" s="309"/>
    </row>
    <row r="134" spans="1:9" x14ac:dyDescent="0.2">
      <c r="A134" s="304"/>
      <c r="B134" s="310"/>
      <c r="C134" s="315"/>
      <c r="D134" s="315"/>
      <c r="E134" s="360"/>
      <c r="F134" s="308"/>
      <c r="G134" s="303"/>
      <c r="H134" s="309"/>
    </row>
    <row r="135" spans="1:9" x14ac:dyDescent="0.2">
      <c r="A135" s="304"/>
      <c r="B135" s="310"/>
      <c r="C135" s="315"/>
      <c r="D135" s="315"/>
      <c r="E135" s="360"/>
      <c r="F135" s="308"/>
      <c r="G135" s="303"/>
      <c r="H135" s="309"/>
    </row>
    <row r="136" spans="1:9" x14ac:dyDescent="0.2">
      <c r="A136" s="304"/>
      <c r="B136" s="310"/>
      <c r="C136" s="315"/>
      <c r="D136" s="315"/>
      <c r="E136" s="360"/>
      <c r="F136" s="308"/>
      <c r="G136" s="303"/>
      <c r="H136" s="309"/>
    </row>
    <row r="137" spans="1:9" x14ac:dyDescent="0.2">
      <c r="A137" s="304"/>
      <c r="B137" s="310"/>
      <c r="C137" s="315"/>
      <c r="D137" s="315"/>
      <c r="E137" s="360"/>
      <c r="F137" s="308"/>
      <c r="G137" s="303"/>
      <c r="H137" s="309"/>
    </row>
    <row r="138" spans="1:9" x14ac:dyDescent="0.2">
      <c r="A138" s="304"/>
      <c r="B138" s="310"/>
      <c r="C138" s="315"/>
      <c r="D138" s="315"/>
      <c r="E138" s="360"/>
      <c r="F138" s="308"/>
      <c r="G138" s="303"/>
      <c r="H138" s="309"/>
    </row>
    <row r="139" spans="1:9" x14ac:dyDescent="0.2">
      <c r="A139" s="304"/>
      <c r="B139" s="310"/>
      <c r="C139" s="315"/>
      <c r="D139" s="315"/>
      <c r="E139" s="360"/>
      <c r="F139" s="308"/>
      <c r="G139" s="303"/>
      <c r="H139" s="309"/>
    </row>
    <row r="140" spans="1:9" x14ac:dyDescent="0.2">
      <c r="A140" s="304"/>
      <c r="B140" s="310"/>
      <c r="C140" s="315"/>
      <c r="D140" s="315"/>
      <c r="E140" s="360"/>
      <c r="F140" s="308"/>
      <c r="G140" s="303"/>
      <c r="H140" s="309"/>
    </row>
    <row r="141" spans="1:9" x14ac:dyDescent="0.2">
      <c r="A141" s="304"/>
      <c r="B141" s="310"/>
      <c r="C141" s="315"/>
      <c r="D141" s="315"/>
      <c r="E141" s="360"/>
      <c r="F141" s="308"/>
      <c r="G141" s="303"/>
      <c r="H141" s="309"/>
    </row>
    <row r="142" spans="1:9" x14ac:dyDescent="0.2">
      <c r="A142" s="304"/>
      <c r="B142" s="310"/>
      <c r="C142" s="315"/>
      <c r="D142" s="315"/>
      <c r="E142" s="360"/>
      <c r="F142" s="308"/>
      <c r="G142" s="303"/>
      <c r="H142" s="309"/>
    </row>
    <row r="143" spans="1:9" x14ac:dyDescent="0.2">
      <c r="A143" s="304"/>
      <c r="B143" s="310"/>
      <c r="C143" s="315"/>
      <c r="D143" s="315"/>
      <c r="E143" s="360"/>
      <c r="F143" s="308"/>
      <c r="G143" s="303"/>
      <c r="H143" s="309"/>
      <c r="I143" s="309"/>
    </row>
    <row r="144" spans="1:9" x14ac:dyDescent="0.2">
      <c r="A144" s="304"/>
      <c r="B144" s="310"/>
      <c r="C144" s="315"/>
      <c r="D144" s="315"/>
      <c r="E144" s="360"/>
      <c r="F144" s="308"/>
      <c r="G144" s="303"/>
      <c r="H144" s="309"/>
    </row>
    <row r="145" spans="1:8" x14ac:dyDescent="0.2">
      <c r="A145" s="304"/>
      <c r="B145" s="310"/>
      <c r="C145" s="315"/>
      <c r="D145" s="315"/>
      <c r="E145" s="360"/>
      <c r="F145" s="308"/>
      <c r="G145" s="303"/>
      <c r="H145" s="309"/>
    </row>
    <row r="146" spans="1:8" x14ac:dyDescent="0.2">
      <c r="A146" s="304"/>
      <c r="B146" s="310"/>
      <c r="C146" s="315"/>
      <c r="D146" s="315"/>
      <c r="E146" s="360"/>
      <c r="F146" s="308"/>
      <c r="G146" s="303"/>
      <c r="H146" s="309"/>
    </row>
    <row r="147" spans="1:8" x14ac:dyDescent="0.2">
      <c r="A147" s="304"/>
      <c r="B147" s="310"/>
      <c r="C147" s="315"/>
      <c r="D147" s="315"/>
      <c r="E147" s="360"/>
      <c r="F147" s="308"/>
      <c r="G147" s="303"/>
      <c r="H147" s="309"/>
    </row>
    <row r="148" spans="1:8" x14ac:dyDescent="0.2">
      <c r="A148" s="304"/>
      <c r="B148" s="310"/>
      <c r="C148" s="315"/>
      <c r="D148" s="315"/>
      <c r="E148" s="360"/>
      <c r="F148" s="308"/>
      <c r="G148" s="303"/>
      <c r="H148" s="309"/>
    </row>
    <row r="149" spans="1:8" x14ac:dyDescent="0.2">
      <c r="A149" s="304"/>
      <c r="B149" s="310"/>
      <c r="C149" s="315"/>
      <c r="D149" s="315"/>
      <c r="E149" s="360"/>
      <c r="F149" s="308"/>
      <c r="G149" s="303"/>
      <c r="H149" s="309"/>
    </row>
    <row r="150" spans="1:8" x14ac:dyDescent="0.2">
      <c r="A150" s="304"/>
      <c r="B150" s="307"/>
      <c r="C150" s="314"/>
      <c r="D150" s="314"/>
      <c r="E150" s="359"/>
      <c r="F150" s="308"/>
      <c r="G150" s="303"/>
      <c r="H150" s="309"/>
    </row>
    <row r="151" spans="1:8" x14ac:dyDescent="0.2">
      <c r="A151" s="304"/>
      <c r="B151" s="310"/>
      <c r="C151" s="315"/>
      <c r="D151" s="315"/>
      <c r="E151" s="360"/>
      <c r="F151" s="308"/>
      <c r="G151" s="303"/>
      <c r="H151" s="309"/>
    </row>
    <row r="152" spans="1:8" x14ac:dyDescent="0.2">
      <c r="A152" s="304"/>
      <c r="B152" s="310"/>
      <c r="C152" s="315"/>
      <c r="D152" s="315"/>
      <c r="E152" s="360"/>
      <c r="F152" s="308"/>
      <c r="G152" s="303"/>
      <c r="H152" s="309"/>
    </row>
    <row r="153" spans="1:8" x14ac:dyDescent="0.2">
      <c r="A153" s="304"/>
      <c r="B153" s="310"/>
      <c r="C153" s="315"/>
      <c r="D153" s="315"/>
      <c r="E153" s="360"/>
      <c r="F153" s="308"/>
      <c r="G153" s="303"/>
      <c r="H153" s="309"/>
    </row>
    <row r="154" spans="1:8" x14ac:dyDescent="0.2">
      <c r="A154" s="304"/>
      <c r="B154" s="310"/>
      <c r="C154" s="315"/>
      <c r="D154" s="315"/>
      <c r="E154" s="360"/>
      <c r="F154" s="308"/>
      <c r="G154" s="303"/>
      <c r="H154" s="309"/>
    </row>
    <row r="155" spans="1:8" x14ac:dyDescent="0.2">
      <c r="A155" s="304"/>
      <c r="B155" s="310"/>
      <c r="C155" s="315"/>
      <c r="D155" s="315"/>
      <c r="E155" s="360"/>
      <c r="F155" s="308"/>
      <c r="G155" s="303"/>
      <c r="H155" s="309"/>
    </row>
    <row r="156" spans="1:8" x14ac:dyDescent="0.2">
      <c r="A156" s="304"/>
      <c r="B156" s="310"/>
      <c r="C156" s="315"/>
      <c r="D156" s="315"/>
      <c r="E156" s="360"/>
      <c r="F156" s="308"/>
      <c r="G156" s="303"/>
      <c r="H156" s="309"/>
    </row>
    <row r="157" spans="1:8" x14ac:dyDescent="0.2">
      <c r="A157" s="304"/>
      <c r="B157" s="307"/>
      <c r="C157" s="314"/>
      <c r="D157" s="314"/>
      <c r="E157" s="359"/>
      <c r="F157" s="308"/>
      <c r="G157" s="303"/>
      <c r="H157" s="309"/>
    </row>
    <row r="158" spans="1:8" ht="19.5" x14ac:dyDescent="0.5">
      <c r="A158" s="304"/>
      <c r="B158" s="310"/>
      <c r="C158" s="315"/>
      <c r="D158" s="315"/>
      <c r="E158" s="360"/>
      <c r="F158" s="311"/>
      <c r="G158" s="303"/>
      <c r="H158" s="309"/>
    </row>
    <row r="159" spans="1:8" x14ac:dyDescent="0.2">
      <c r="A159" s="304"/>
      <c r="B159" s="310"/>
      <c r="C159" s="315"/>
      <c r="D159" s="315"/>
      <c r="E159" s="360"/>
      <c r="F159" s="308"/>
      <c r="G159" s="303"/>
      <c r="H159" s="309"/>
    </row>
    <row r="160" spans="1:8" x14ac:dyDescent="0.2">
      <c r="A160" s="304"/>
      <c r="B160" s="307"/>
      <c r="C160" s="314"/>
      <c r="D160" s="314"/>
      <c r="E160" s="359"/>
      <c r="F160" s="308"/>
      <c r="G160" s="303"/>
      <c r="H160" s="309"/>
    </row>
    <row r="161" spans="1:8" x14ac:dyDescent="0.2">
      <c r="A161" s="304"/>
      <c r="B161" s="310"/>
      <c r="C161" s="315"/>
      <c r="D161" s="315"/>
      <c r="E161" s="360"/>
      <c r="F161" s="308"/>
      <c r="G161" s="303"/>
      <c r="H161" s="309"/>
    </row>
    <row r="162" spans="1:8" x14ac:dyDescent="0.2">
      <c r="A162" s="304"/>
      <c r="B162" s="310"/>
      <c r="C162" s="315"/>
      <c r="D162" s="315"/>
      <c r="E162" s="360"/>
      <c r="F162" s="308"/>
      <c r="G162" s="303"/>
      <c r="H162" s="309"/>
    </row>
    <row r="163" spans="1:8" x14ac:dyDescent="0.2">
      <c r="A163" s="304"/>
      <c r="B163" s="310"/>
      <c r="C163" s="315"/>
      <c r="D163" s="315"/>
      <c r="E163" s="360"/>
      <c r="F163" s="308"/>
      <c r="G163" s="303"/>
      <c r="H163" s="309"/>
    </row>
    <row r="164" spans="1:8" x14ac:dyDescent="0.2">
      <c r="A164" s="304"/>
      <c r="B164" s="310"/>
      <c r="C164" s="315"/>
      <c r="D164" s="315"/>
      <c r="E164" s="360"/>
      <c r="F164" s="308"/>
      <c r="G164" s="303"/>
      <c r="H164" s="309"/>
    </row>
    <row r="165" spans="1:8" x14ac:dyDescent="0.2">
      <c r="A165" s="304"/>
      <c r="B165" s="310"/>
      <c r="C165" s="315"/>
      <c r="D165" s="315"/>
      <c r="E165" s="360"/>
      <c r="F165" s="308"/>
      <c r="G165" s="303"/>
      <c r="H165" s="309"/>
    </row>
    <row r="166" spans="1:8" x14ac:dyDescent="0.2">
      <c r="A166" s="304"/>
      <c r="B166" s="310"/>
      <c r="C166" s="315"/>
      <c r="D166" s="315"/>
      <c r="E166" s="360"/>
      <c r="F166" s="308"/>
      <c r="G166" s="303"/>
      <c r="H166" s="309"/>
    </row>
    <row r="167" spans="1:8" x14ac:dyDescent="0.2">
      <c r="A167" s="304"/>
      <c r="B167" s="307"/>
      <c r="C167" s="314"/>
      <c r="D167" s="314"/>
      <c r="E167" s="359"/>
      <c r="F167" s="308"/>
      <c r="G167" s="303"/>
      <c r="H167" s="309"/>
    </row>
    <row r="168" spans="1:8" x14ac:dyDescent="0.2">
      <c r="A168" s="304"/>
      <c r="B168" s="310"/>
      <c r="C168" s="315"/>
      <c r="D168" s="315"/>
      <c r="E168" s="360"/>
      <c r="F168" s="308"/>
      <c r="G168" s="303"/>
      <c r="H168" s="309"/>
    </row>
    <row r="169" spans="1:8" x14ac:dyDescent="0.2">
      <c r="A169" s="304"/>
      <c r="B169" s="310"/>
      <c r="C169" s="315"/>
      <c r="D169" s="315"/>
      <c r="E169" s="360"/>
      <c r="F169" s="308"/>
      <c r="G169" s="303"/>
      <c r="H169" s="309"/>
    </row>
    <row r="170" spans="1:8" x14ac:dyDescent="0.2">
      <c r="A170" s="304"/>
      <c r="B170" s="310"/>
      <c r="C170" s="315"/>
      <c r="D170" s="315"/>
      <c r="E170" s="360"/>
      <c r="F170" s="308"/>
      <c r="G170" s="303"/>
      <c r="H170" s="309"/>
    </row>
    <row r="171" spans="1:8" x14ac:dyDescent="0.2">
      <c r="A171" s="304"/>
      <c r="B171" s="310"/>
      <c r="C171" s="315"/>
      <c r="D171" s="315"/>
      <c r="E171" s="360"/>
      <c r="F171" s="308"/>
      <c r="G171" s="303"/>
      <c r="H171" s="309"/>
    </row>
    <row r="172" spans="1:8" x14ac:dyDescent="0.2">
      <c r="A172" s="304"/>
      <c r="B172" s="310"/>
      <c r="C172" s="315"/>
      <c r="D172" s="315"/>
      <c r="E172" s="360"/>
      <c r="F172" s="308"/>
      <c r="G172" s="303"/>
      <c r="H172" s="309"/>
    </row>
    <row r="173" spans="1:8" x14ac:dyDescent="0.2">
      <c r="A173" s="304"/>
      <c r="B173" s="310"/>
      <c r="C173" s="315"/>
      <c r="D173" s="315"/>
      <c r="E173" s="360"/>
      <c r="F173" s="308"/>
      <c r="G173" s="303"/>
      <c r="H173" s="309"/>
    </row>
    <row r="174" spans="1:8" x14ac:dyDescent="0.2">
      <c r="A174" s="304"/>
      <c r="B174" s="310"/>
      <c r="C174" s="315"/>
      <c r="D174" s="315"/>
      <c r="E174" s="360"/>
      <c r="F174" s="308"/>
      <c r="G174" s="303"/>
      <c r="H174" s="309"/>
    </row>
    <row r="175" spans="1:8" x14ac:dyDescent="0.2">
      <c r="A175" s="304"/>
      <c r="B175" s="307"/>
      <c r="C175" s="314"/>
      <c r="D175" s="314"/>
      <c r="E175" s="359"/>
      <c r="F175" s="308"/>
      <c r="G175" s="303"/>
      <c r="H175" s="309"/>
    </row>
    <row r="176" spans="1:8" x14ac:dyDescent="0.2">
      <c r="A176" s="304"/>
      <c r="B176" s="310"/>
      <c r="C176" s="315"/>
      <c r="D176" s="315"/>
      <c r="E176" s="360"/>
      <c r="F176" s="308"/>
      <c r="G176" s="303"/>
      <c r="H176" s="309"/>
    </row>
    <row r="177" spans="1:8" x14ac:dyDescent="0.2">
      <c r="A177" s="304"/>
      <c r="B177" s="310"/>
      <c r="C177" s="315"/>
      <c r="D177" s="315"/>
      <c r="E177" s="360"/>
      <c r="F177" s="308"/>
      <c r="G177" s="303"/>
      <c r="H177" s="309"/>
    </row>
    <row r="178" spans="1:8" x14ac:dyDescent="0.2">
      <c r="A178" s="304"/>
      <c r="B178" s="310"/>
      <c r="C178" s="315"/>
      <c r="D178" s="315"/>
      <c r="E178" s="360"/>
      <c r="F178" s="308"/>
      <c r="G178" s="303"/>
      <c r="H178" s="309"/>
    </row>
    <row r="179" spans="1:8" x14ac:dyDescent="0.2">
      <c r="A179" s="304"/>
      <c r="B179" s="307"/>
      <c r="C179" s="314"/>
      <c r="D179" s="314"/>
      <c r="E179" s="359"/>
      <c r="F179" s="308"/>
      <c r="G179" s="303"/>
      <c r="H179" s="309"/>
    </row>
    <row r="180" spans="1:8" x14ac:dyDescent="0.2">
      <c r="A180" s="304"/>
      <c r="B180" s="310"/>
      <c r="C180" s="315"/>
      <c r="D180" s="315"/>
      <c r="E180" s="360"/>
      <c r="F180" s="308"/>
      <c r="G180" s="303"/>
      <c r="H180" s="309"/>
    </row>
    <row r="181" spans="1:8" x14ac:dyDescent="0.2">
      <c r="A181" s="304"/>
      <c r="B181" s="310"/>
      <c r="C181" s="315"/>
      <c r="D181" s="315"/>
      <c r="E181" s="360"/>
      <c r="F181" s="308"/>
      <c r="G181" s="303"/>
      <c r="H181" s="309"/>
    </row>
    <row r="182" spans="1:8" x14ac:dyDescent="0.2">
      <c r="A182" s="304"/>
      <c r="B182" s="310"/>
      <c r="C182" s="315"/>
      <c r="D182" s="315"/>
      <c r="E182" s="360"/>
      <c r="F182" s="308"/>
      <c r="G182" s="303"/>
      <c r="H182" s="309"/>
    </row>
    <row r="183" spans="1:8" x14ac:dyDescent="0.2">
      <c r="A183" s="304"/>
      <c r="B183" s="310"/>
      <c r="C183" s="315"/>
      <c r="D183" s="315"/>
      <c r="E183" s="360"/>
      <c r="F183" s="308"/>
      <c r="G183" s="303"/>
      <c r="H183" s="309"/>
    </row>
    <row r="184" spans="1:8" x14ac:dyDescent="0.2">
      <c r="A184" s="304"/>
      <c r="B184" s="307"/>
      <c r="C184" s="314"/>
      <c r="D184" s="314"/>
      <c r="E184" s="359"/>
      <c r="F184" s="308"/>
      <c r="G184" s="303"/>
      <c r="H184" s="309"/>
    </row>
    <row r="185" spans="1:8" x14ac:dyDescent="0.2">
      <c r="A185" s="304"/>
      <c r="B185" s="310"/>
      <c r="C185" s="315"/>
      <c r="D185" s="315"/>
      <c r="E185" s="360"/>
      <c r="F185" s="308"/>
      <c r="G185" s="303"/>
      <c r="H185" s="309"/>
    </row>
    <row r="186" spans="1:8" x14ac:dyDescent="0.2">
      <c r="A186" s="304"/>
      <c r="B186" s="310"/>
      <c r="C186" s="315"/>
      <c r="D186" s="315"/>
      <c r="E186" s="360"/>
      <c r="F186" s="308"/>
      <c r="G186" s="303"/>
      <c r="H186" s="309"/>
    </row>
    <row r="187" spans="1:8" x14ac:dyDescent="0.2">
      <c r="A187" s="304"/>
      <c r="B187" s="307"/>
      <c r="C187" s="314"/>
      <c r="D187" s="314"/>
      <c r="E187" s="359"/>
      <c r="F187" s="308"/>
      <c r="G187" s="303"/>
      <c r="H187" s="309"/>
    </row>
    <row r="188" spans="1:8" x14ac:dyDescent="0.2">
      <c r="A188" s="304"/>
      <c r="B188" s="310"/>
      <c r="C188" s="315"/>
      <c r="D188" s="315"/>
      <c r="E188" s="360"/>
      <c r="F188" s="308"/>
      <c r="G188" s="303"/>
      <c r="H188" s="309"/>
    </row>
    <row r="189" spans="1:8" x14ac:dyDescent="0.2">
      <c r="A189" s="304"/>
      <c r="B189" s="310"/>
      <c r="C189" s="315"/>
      <c r="D189" s="315"/>
      <c r="E189" s="360"/>
      <c r="F189" s="308"/>
      <c r="G189" s="303"/>
      <c r="H189" s="309"/>
    </row>
    <row r="190" spans="1:8" x14ac:dyDescent="0.2">
      <c r="A190" s="304"/>
      <c r="B190" s="307"/>
      <c r="C190" s="314"/>
      <c r="D190" s="314"/>
      <c r="E190" s="359"/>
      <c r="F190" s="308"/>
      <c r="G190" s="303"/>
      <c r="H190" s="309"/>
    </row>
    <row r="191" spans="1:8" x14ac:dyDescent="0.2">
      <c r="A191" s="304"/>
      <c r="B191" s="310"/>
      <c r="C191" s="315"/>
      <c r="D191" s="315"/>
      <c r="E191" s="360"/>
      <c r="F191" s="308"/>
      <c r="G191" s="303"/>
      <c r="H191" s="309"/>
    </row>
    <row r="192" spans="1:8" x14ac:dyDescent="0.2">
      <c r="A192" s="304"/>
      <c r="B192" s="310"/>
      <c r="C192" s="315"/>
      <c r="D192" s="315"/>
      <c r="E192" s="360"/>
      <c r="F192" s="308"/>
      <c r="G192" s="303"/>
      <c r="H192" s="309"/>
    </row>
    <row r="193" spans="1:8" x14ac:dyDescent="0.2">
      <c r="A193" s="304"/>
      <c r="B193" s="307"/>
      <c r="C193" s="314"/>
      <c r="D193" s="314"/>
      <c r="E193" s="359"/>
      <c r="F193" s="308"/>
      <c r="G193" s="303"/>
      <c r="H193" s="309"/>
    </row>
    <row r="194" spans="1:8" x14ac:dyDescent="0.2">
      <c r="A194" s="304"/>
      <c r="B194" s="310"/>
      <c r="C194" s="315"/>
      <c r="D194" s="315"/>
      <c r="E194" s="360"/>
      <c r="F194" s="308"/>
      <c r="G194" s="303"/>
      <c r="H194" s="309"/>
    </row>
    <row r="195" spans="1:8" x14ac:dyDescent="0.2">
      <c r="A195" s="304"/>
      <c r="B195" s="310"/>
      <c r="C195" s="315"/>
      <c r="D195" s="315"/>
      <c r="E195" s="360"/>
      <c r="F195" s="308"/>
      <c r="G195" s="303"/>
      <c r="H195" s="309"/>
    </row>
    <row r="196" spans="1:8" x14ac:dyDescent="0.2">
      <c r="A196" s="304"/>
      <c r="B196" s="310"/>
      <c r="C196" s="315"/>
      <c r="D196" s="315"/>
      <c r="E196" s="360"/>
      <c r="F196" s="308"/>
      <c r="G196" s="303"/>
      <c r="H196" s="309"/>
    </row>
    <row r="197" spans="1:8" x14ac:dyDescent="0.2">
      <c r="A197" s="304"/>
      <c r="B197" s="310"/>
      <c r="C197" s="315"/>
      <c r="D197" s="315"/>
      <c r="E197" s="360"/>
      <c r="F197" s="308"/>
      <c r="G197" s="303"/>
      <c r="H197" s="309"/>
    </row>
    <row r="198" spans="1:8" x14ac:dyDescent="0.2">
      <c r="A198" s="304"/>
      <c r="B198" s="310"/>
      <c r="C198" s="315"/>
      <c r="D198" s="315"/>
      <c r="E198" s="360"/>
      <c r="F198" s="308"/>
      <c r="G198" s="303"/>
      <c r="H198" s="309"/>
    </row>
    <row r="199" spans="1:8" x14ac:dyDescent="0.2">
      <c r="A199" s="304"/>
      <c r="B199" s="310"/>
      <c r="C199" s="315"/>
      <c r="D199" s="315"/>
      <c r="E199" s="360"/>
      <c r="F199" s="308"/>
      <c r="G199" s="303"/>
      <c r="H199" s="309"/>
    </row>
  </sheetData>
  <mergeCells count="13">
    <mergeCell ref="A14:A15"/>
    <mergeCell ref="A1:I1"/>
    <mergeCell ref="B115:F115"/>
    <mergeCell ref="A59:H59"/>
    <mergeCell ref="A85:H85"/>
    <mergeCell ref="A113:H113"/>
    <mergeCell ref="B9:B10"/>
    <mergeCell ref="A5:A12"/>
    <mergeCell ref="C5:C7"/>
    <mergeCell ref="A31:A32"/>
    <mergeCell ref="A35:A36"/>
    <mergeCell ref="A37:A43"/>
    <mergeCell ref="E5:E7"/>
  </mergeCells>
  <pageMargins left="0.25" right="0.25" top="0.75" bottom="0.75" header="0.3" footer="0.3"/>
  <pageSetup orientation="landscape" r:id="rId1"/>
  <headerFoot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44"/>
  <sheetViews>
    <sheetView view="pageLayout" zoomScaleNormal="100" workbookViewId="0">
      <selection sqref="A1:F1"/>
    </sheetView>
  </sheetViews>
  <sheetFormatPr defaultRowHeight="15" x14ac:dyDescent="0.2"/>
  <cols>
    <col min="1" max="1" width="29.5703125" style="23" customWidth="1"/>
    <col min="2" max="2" width="10.28515625" style="2" customWidth="1"/>
    <col min="3" max="3" width="14" style="338" customWidth="1"/>
    <col min="4" max="4" width="14" style="19" customWidth="1"/>
    <col min="5" max="5" width="15.85546875" style="14" customWidth="1"/>
    <col min="6" max="6" width="35.7109375" style="29" customWidth="1"/>
    <col min="7" max="7" width="19.42578125" style="2" customWidth="1"/>
    <col min="8" max="8" width="11.85546875" style="2" bestFit="1" customWidth="1"/>
    <col min="9" max="16384" width="9.140625" style="2"/>
  </cols>
  <sheetData>
    <row r="1" spans="1:19" s="1" customFormat="1" ht="15.75" x14ac:dyDescent="0.25">
      <c r="A1" s="776" t="s">
        <v>0</v>
      </c>
      <c r="B1" s="776"/>
      <c r="C1" s="776"/>
      <c r="D1" s="776"/>
      <c r="E1" s="776"/>
      <c r="F1" s="776"/>
      <c r="G1" s="419"/>
    </row>
    <row r="2" spans="1:19" ht="15.75" x14ac:dyDescent="0.25">
      <c r="A2" s="770" t="s">
        <v>1239</v>
      </c>
      <c r="B2" s="771"/>
      <c r="C2" s="771"/>
      <c r="D2" s="771"/>
      <c r="E2" s="771"/>
      <c r="F2" s="772"/>
      <c r="G2" s="412"/>
    </row>
    <row r="3" spans="1:19" ht="26.25" customHeight="1" x14ac:dyDescent="0.25">
      <c r="A3" s="658" t="s">
        <v>1</v>
      </c>
      <c r="B3" s="658" t="s">
        <v>2</v>
      </c>
      <c r="C3" s="659" t="s">
        <v>1092</v>
      </c>
      <c r="D3" s="659" t="s">
        <v>1129</v>
      </c>
      <c r="E3" s="659" t="s">
        <v>1203</v>
      </c>
      <c r="F3" s="659" t="s">
        <v>1204</v>
      </c>
      <c r="G3" s="412"/>
      <c r="P3" s="3"/>
      <c r="Q3" s="4"/>
      <c r="R3" s="4"/>
      <c r="S3" s="4"/>
    </row>
    <row r="4" spans="1:19" s="4" customFormat="1" ht="21.75" customHeight="1" x14ac:dyDescent="0.25">
      <c r="A4" s="816" t="s">
        <v>78</v>
      </c>
      <c r="B4" s="816"/>
      <c r="C4" s="816"/>
      <c r="D4" s="816"/>
      <c r="E4" s="816"/>
      <c r="F4" s="816"/>
      <c r="G4" s="412"/>
      <c r="H4" s="2"/>
      <c r="I4" s="2"/>
      <c r="J4" s="2"/>
      <c r="K4" s="2"/>
      <c r="L4" s="2"/>
      <c r="M4" s="2"/>
      <c r="N4" s="2"/>
      <c r="O4" s="2"/>
      <c r="P4" s="3"/>
    </row>
    <row r="5" spans="1:19" s="4" customFormat="1" ht="28.5" customHeight="1" x14ac:dyDescent="0.25">
      <c r="A5" s="711" t="s">
        <v>1558</v>
      </c>
      <c r="B5" s="709">
        <v>2210710</v>
      </c>
      <c r="C5" s="709">
        <v>1</v>
      </c>
      <c r="D5" s="755">
        <v>18000</v>
      </c>
      <c r="E5" s="710">
        <f>D5*C5</f>
        <v>18000</v>
      </c>
      <c r="F5" s="711" t="s">
        <v>1559</v>
      </c>
      <c r="G5" s="412"/>
      <c r="H5" s="2"/>
      <c r="I5" s="2"/>
      <c r="J5" s="2"/>
      <c r="K5" s="2"/>
      <c r="L5" s="2"/>
      <c r="M5" s="2"/>
      <c r="N5" s="2"/>
      <c r="O5" s="2"/>
      <c r="P5" s="3"/>
    </row>
    <row r="6" spans="1:19" s="4" customFormat="1" ht="26.25" customHeight="1" x14ac:dyDescent="0.25">
      <c r="A6" s="711" t="s">
        <v>1560</v>
      </c>
      <c r="B6" s="709">
        <v>2210710</v>
      </c>
      <c r="C6" s="709">
        <v>1</v>
      </c>
      <c r="D6" s="755">
        <v>25000</v>
      </c>
      <c r="E6" s="710">
        <f>D6*C6</f>
        <v>25000</v>
      </c>
      <c r="F6" s="711" t="s">
        <v>1561</v>
      </c>
      <c r="G6" s="412"/>
      <c r="H6" s="2"/>
      <c r="I6" s="2"/>
      <c r="J6" s="2"/>
      <c r="K6" s="2"/>
      <c r="L6" s="2"/>
      <c r="M6" s="2"/>
      <c r="N6" s="2"/>
      <c r="O6" s="2"/>
      <c r="P6" s="3"/>
    </row>
    <row r="7" spans="1:19" s="632" customFormat="1" ht="27" customHeight="1" x14ac:dyDescent="0.25">
      <c r="A7" s="258" t="s">
        <v>1562</v>
      </c>
      <c r="B7" s="692">
        <v>2210710</v>
      </c>
      <c r="C7" s="692">
        <v>1</v>
      </c>
      <c r="D7" s="720">
        <v>2859</v>
      </c>
      <c r="E7" s="721">
        <f>D7*C7</f>
        <v>2859</v>
      </c>
      <c r="F7" s="258" t="s">
        <v>1563</v>
      </c>
      <c r="G7" s="686">
        <v>45859</v>
      </c>
      <c r="H7" s="687">
        <f>G7/8</f>
        <v>5732.375</v>
      </c>
      <c r="I7" s="635"/>
      <c r="J7" s="615"/>
      <c r="K7" s="615"/>
      <c r="L7" s="615"/>
      <c r="M7" s="615"/>
      <c r="N7" s="615"/>
      <c r="O7" s="615"/>
      <c r="P7" s="631"/>
    </row>
    <row r="8" spans="1:19" ht="27" customHeight="1" x14ac:dyDescent="0.25">
      <c r="A8" s="813" t="s">
        <v>111</v>
      </c>
      <c r="B8" s="814"/>
      <c r="C8" s="814"/>
      <c r="D8" s="815"/>
      <c r="E8" s="514"/>
      <c r="F8" s="513"/>
      <c r="G8" s="412"/>
      <c r="P8" s="3"/>
      <c r="Q8" s="4"/>
      <c r="R8" s="4"/>
      <c r="S8" s="4"/>
    </row>
    <row r="9" spans="1:19" s="615" customFormat="1" ht="27" customHeight="1" x14ac:dyDescent="0.25">
      <c r="A9" s="665" t="s">
        <v>1564</v>
      </c>
      <c r="B9" s="413">
        <v>2210617</v>
      </c>
      <c r="C9" s="413">
        <v>1</v>
      </c>
      <c r="D9" s="413">
        <v>150000</v>
      </c>
      <c r="E9" s="348">
        <f>D9*C9</f>
        <v>150000</v>
      </c>
      <c r="F9" s="345"/>
      <c r="G9" s="412"/>
      <c r="H9" s="2"/>
      <c r="P9" s="631"/>
      <c r="Q9" s="632"/>
      <c r="R9" s="632"/>
      <c r="S9" s="632"/>
    </row>
    <row r="10" spans="1:19" s="615" customFormat="1" ht="45" customHeight="1" x14ac:dyDescent="0.25">
      <c r="A10" s="333" t="s">
        <v>1554</v>
      </c>
      <c r="B10" s="327">
        <v>3113162</v>
      </c>
      <c r="C10" s="756">
        <v>1</v>
      </c>
      <c r="D10" s="416">
        <v>35000</v>
      </c>
      <c r="E10" s="689">
        <f>D10*C10</f>
        <v>35000</v>
      </c>
      <c r="F10" s="333" t="s">
        <v>116</v>
      </c>
      <c r="G10" s="412"/>
      <c r="H10" s="2"/>
      <c r="P10" s="631"/>
      <c r="Q10" s="632"/>
      <c r="R10" s="632"/>
      <c r="S10" s="632"/>
    </row>
    <row r="11" spans="1:19" ht="22.5" customHeight="1" x14ac:dyDescent="0.25">
      <c r="A11" s="767" t="s">
        <v>118</v>
      </c>
      <c r="B11" s="768"/>
      <c r="C11" s="768"/>
      <c r="D11" s="769"/>
      <c r="E11" s="344"/>
      <c r="F11" s="351"/>
      <c r="G11" s="412"/>
      <c r="P11" s="3"/>
      <c r="Q11" s="4"/>
      <c r="R11" s="4"/>
      <c r="S11" s="4"/>
    </row>
    <row r="12" spans="1:19" ht="23.25" customHeight="1" x14ac:dyDescent="0.25">
      <c r="A12" s="813" t="s">
        <v>1469</v>
      </c>
      <c r="B12" s="814"/>
      <c r="C12" s="814"/>
      <c r="D12" s="815"/>
      <c r="E12" s="348"/>
      <c r="F12" s="345"/>
      <c r="G12" s="412"/>
      <c r="P12" s="3"/>
      <c r="Q12" s="4"/>
      <c r="R12" s="4"/>
      <c r="S12" s="4"/>
    </row>
    <row r="13" spans="1:19" s="615" customFormat="1" ht="35.25" customHeight="1" x14ac:dyDescent="0.25">
      <c r="A13" s="333" t="s">
        <v>120</v>
      </c>
      <c r="B13" s="327">
        <v>3111256</v>
      </c>
      <c r="C13" s="688">
        <v>1</v>
      </c>
      <c r="D13" s="416">
        <v>106128.59</v>
      </c>
      <c r="E13" s="639">
        <f>D13*C13</f>
        <v>106128.59</v>
      </c>
      <c r="F13" s="333" t="s">
        <v>1478</v>
      </c>
      <c r="G13" s="412">
        <v>3111256</v>
      </c>
      <c r="H13" s="2"/>
      <c r="P13" s="631"/>
      <c r="Q13" s="632"/>
      <c r="R13" s="632"/>
      <c r="S13" s="632"/>
    </row>
    <row r="14" spans="1:19" s="615" customFormat="1" ht="30" x14ac:dyDescent="0.25">
      <c r="A14" s="341" t="s">
        <v>121</v>
      </c>
      <c r="B14" s="327">
        <v>3111256</v>
      </c>
      <c r="C14" s="690">
        <v>1</v>
      </c>
      <c r="D14" s="416">
        <v>428289.06</v>
      </c>
      <c r="E14" s="639">
        <f>D14*C14</f>
        <v>428289.06</v>
      </c>
      <c r="F14" s="333" t="s">
        <v>122</v>
      </c>
      <c r="G14" s="412"/>
      <c r="H14" s="2"/>
      <c r="P14" s="631"/>
      <c r="Q14" s="632"/>
      <c r="R14" s="632"/>
      <c r="S14" s="632"/>
    </row>
    <row r="15" spans="1:19" s="615" customFormat="1" ht="31.5" customHeight="1" x14ac:dyDescent="0.25">
      <c r="A15" s="341" t="s">
        <v>123</v>
      </c>
      <c r="B15" s="332">
        <v>3113160</v>
      </c>
      <c r="C15" s="688">
        <v>1</v>
      </c>
      <c r="D15" s="416">
        <v>250000</v>
      </c>
      <c r="E15" s="639">
        <f>D15*C15</f>
        <v>250000</v>
      </c>
      <c r="F15" s="333" t="s">
        <v>124</v>
      </c>
      <c r="G15" s="412"/>
      <c r="H15" s="2"/>
      <c r="P15" s="631"/>
      <c r="Q15" s="632"/>
      <c r="R15" s="632"/>
      <c r="S15" s="632"/>
    </row>
    <row r="16" spans="1:19" ht="19.5" customHeight="1" x14ac:dyDescent="0.25">
      <c r="A16" s="355" t="s">
        <v>166</v>
      </c>
      <c r="B16" s="418"/>
      <c r="C16" s="425" t="s">
        <v>1233</v>
      </c>
      <c r="D16" s="422"/>
      <c r="E16" s="423">
        <f>SUM(E7:E15)</f>
        <v>972276.64999999991</v>
      </c>
      <c r="F16" s="321"/>
      <c r="G16" s="412"/>
      <c r="P16" s="3"/>
      <c r="Q16" s="4"/>
      <c r="R16" s="4"/>
      <c r="S16" s="4"/>
    </row>
    <row r="17" spans="1:6" ht="15.75" x14ac:dyDescent="0.25">
      <c r="A17" s="424" t="s">
        <v>1240</v>
      </c>
      <c r="B17" s="421"/>
      <c r="C17" s="420"/>
      <c r="D17" s="423"/>
      <c r="E17" s="380">
        <v>969417.65</v>
      </c>
      <c r="F17" s="328"/>
    </row>
    <row r="18" spans="1:6" ht="15.75" x14ac:dyDescent="0.25">
      <c r="A18" s="424" t="s">
        <v>1241</v>
      </c>
      <c r="B18" s="421"/>
      <c r="C18" s="420"/>
      <c r="D18" s="423"/>
      <c r="E18" s="685">
        <v>45859</v>
      </c>
      <c r="F18" s="328"/>
    </row>
    <row r="19" spans="1:6" ht="15.75" x14ac:dyDescent="0.25">
      <c r="A19" s="424"/>
      <c r="B19" s="421"/>
      <c r="C19" s="420"/>
      <c r="D19" s="423"/>
      <c r="E19" s="515">
        <f>SUM(E17:E18)</f>
        <v>1015276.65</v>
      </c>
      <c r="F19" s="380"/>
    </row>
    <row r="20" spans="1:6" x14ac:dyDescent="0.2">
      <c r="A20" s="20"/>
      <c r="B20" s="19"/>
      <c r="C20" s="426"/>
      <c r="D20" s="14"/>
      <c r="E20" s="25"/>
      <c r="F20" s="30"/>
    </row>
    <row r="21" spans="1:6" x14ac:dyDescent="0.2">
      <c r="A21" s="15"/>
      <c r="C21" s="426"/>
      <c r="D21" s="14"/>
      <c r="E21" s="25"/>
      <c r="F21" s="617"/>
    </row>
    <row r="22" spans="1:6" x14ac:dyDescent="0.2">
      <c r="A22" s="15"/>
      <c r="F22" s="15"/>
    </row>
    <row r="23" spans="1:6" x14ac:dyDescent="0.2">
      <c r="A23" s="30"/>
      <c r="C23" s="337"/>
      <c r="D23" s="2"/>
      <c r="E23" s="25"/>
      <c r="F23" s="30"/>
    </row>
    <row r="24" spans="1:6" x14ac:dyDescent="0.2">
      <c r="A24" s="30"/>
      <c r="C24" s="337"/>
      <c r="D24" s="2"/>
      <c r="E24" s="25"/>
      <c r="F24" s="30"/>
    </row>
    <row r="25" spans="1:6" x14ac:dyDescent="0.2">
      <c r="A25" s="30"/>
      <c r="C25" s="337"/>
      <c r="D25" s="2"/>
      <c r="E25" s="25"/>
      <c r="F25" s="30"/>
    </row>
    <row r="26" spans="1:6" x14ac:dyDescent="0.2">
      <c r="A26" s="30"/>
      <c r="C26" s="337"/>
      <c r="D26" s="2"/>
      <c r="E26" s="25"/>
      <c r="F26" s="30"/>
    </row>
    <row r="27" spans="1:6" x14ac:dyDescent="0.2">
      <c r="A27" s="30"/>
      <c r="C27" s="337"/>
      <c r="D27" s="2"/>
      <c r="E27" s="25"/>
      <c r="F27" s="30"/>
    </row>
    <row r="28" spans="1:6" x14ac:dyDescent="0.2">
      <c r="A28" s="24"/>
      <c r="C28" s="337"/>
      <c r="D28" s="2"/>
      <c r="E28" s="25"/>
      <c r="F28" s="30"/>
    </row>
    <row r="29" spans="1:6" x14ac:dyDescent="0.2">
      <c r="A29" s="24"/>
      <c r="C29" s="337"/>
      <c r="D29" s="2"/>
      <c r="E29" s="25"/>
      <c r="F29" s="30"/>
    </row>
    <row r="30" spans="1:6" x14ac:dyDescent="0.2">
      <c r="A30" s="24"/>
      <c r="C30" s="337"/>
      <c r="D30" s="2"/>
      <c r="E30" s="25"/>
      <c r="F30" s="30"/>
    </row>
    <row r="31" spans="1:6" x14ac:dyDescent="0.2">
      <c r="A31" s="24"/>
      <c r="C31" s="337"/>
      <c r="D31" s="2"/>
      <c r="E31" s="25"/>
      <c r="F31" s="30"/>
    </row>
    <row r="32" spans="1:6" x14ac:dyDescent="0.2">
      <c r="A32" s="24"/>
      <c r="C32" s="337"/>
      <c r="D32" s="2"/>
      <c r="E32" s="25"/>
      <c r="F32" s="30"/>
    </row>
    <row r="33" spans="1:6" x14ac:dyDescent="0.2">
      <c r="A33" s="24"/>
      <c r="C33" s="337"/>
      <c r="D33" s="2"/>
      <c r="E33" s="25"/>
      <c r="F33" s="30"/>
    </row>
    <row r="34" spans="1:6" x14ac:dyDescent="0.2">
      <c r="A34" s="24"/>
      <c r="C34" s="337"/>
      <c r="D34" s="2"/>
      <c r="E34" s="25"/>
      <c r="F34" s="30"/>
    </row>
    <row r="35" spans="1:6" x14ac:dyDescent="0.2">
      <c r="A35" s="24"/>
      <c r="C35" s="337"/>
      <c r="D35" s="2"/>
      <c r="E35" s="25"/>
      <c r="F35" s="30"/>
    </row>
    <row r="36" spans="1:6" x14ac:dyDescent="0.2">
      <c r="A36" s="24"/>
      <c r="C36" s="337"/>
      <c r="D36" s="2"/>
      <c r="E36" s="25"/>
      <c r="F36" s="30"/>
    </row>
    <row r="37" spans="1:6" x14ac:dyDescent="0.2">
      <c r="A37" s="24"/>
      <c r="C37" s="337"/>
      <c r="D37" s="2"/>
      <c r="E37" s="25"/>
      <c r="F37" s="30"/>
    </row>
    <row r="38" spans="1:6" x14ac:dyDescent="0.2">
      <c r="A38" s="24"/>
      <c r="C38" s="337"/>
      <c r="D38" s="2"/>
      <c r="E38" s="25"/>
      <c r="F38" s="30"/>
    </row>
    <row r="39" spans="1:6" x14ac:dyDescent="0.2">
      <c r="A39" s="24"/>
      <c r="C39" s="337"/>
      <c r="D39" s="2"/>
      <c r="E39" s="25"/>
      <c r="F39" s="30"/>
    </row>
    <row r="40" spans="1:6" x14ac:dyDescent="0.2">
      <c r="A40" s="24"/>
      <c r="C40" s="337"/>
      <c r="D40" s="2"/>
      <c r="E40" s="25"/>
      <c r="F40" s="30"/>
    </row>
    <row r="41" spans="1:6" x14ac:dyDescent="0.2">
      <c r="A41" s="24"/>
      <c r="C41" s="337"/>
      <c r="D41" s="2"/>
      <c r="E41" s="25"/>
      <c r="F41" s="30"/>
    </row>
    <row r="42" spans="1:6" x14ac:dyDescent="0.2">
      <c r="A42" s="24"/>
      <c r="C42" s="337"/>
      <c r="D42" s="2"/>
      <c r="E42" s="25"/>
      <c r="F42" s="30"/>
    </row>
    <row r="43" spans="1:6" x14ac:dyDescent="0.2">
      <c r="A43" s="24"/>
      <c r="C43" s="337"/>
      <c r="D43" s="2"/>
      <c r="E43" s="25"/>
      <c r="F43" s="30"/>
    </row>
    <row r="44" spans="1:6" x14ac:dyDescent="0.2">
      <c r="A44" s="24"/>
      <c r="C44" s="337"/>
      <c r="D44" s="2"/>
      <c r="E44" s="25"/>
      <c r="F44" s="30"/>
    </row>
  </sheetData>
  <mergeCells count="6">
    <mergeCell ref="A12:D12"/>
    <mergeCell ref="A1:F1"/>
    <mergeCell ref="A4:F4"/>
    <mergeCell ref="A2:F2"/>
    <mergeCell ref="A8:D8"/>
    <mergeCell ref="A11:D11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view="pageLayout" topLeftCell="A19" zoomScaleNormal="100" workbookViewId="0">
      <selection activeCell="A33" sqref="A33"/>
    </sheetView>
  </sheetViews>
  <sheetFormatPr defaultRowHeight="15" x14ac:dyDescent="0.2"/>
  <cols>
    <col min="1" max="1" width="27" style="23" customWidth="1"/>
    <col min="2" max="2" width="10.28515625" style="2" customWidth="1"/>
    <col min="3" max="3" width="9.5703125" style="2" customWidth="1"/>
    <col min="4" max="4" width="15.28515625" style="2" customWidth="1"/>
    <col min="5" max="5" width="14.7109375" style="19" customWidth="1"/>
    <col min="6" max="6" width="41.28515625" style="29" customWidth="1"/>
    <col min="7" max="16384" width="9.140625" style="2"/>
  </cols>
  <sheetData>
    <row r="1" spans="1:17" s="1" customFormat="1" ht="15.75" x14ac:dyDescent="0.25">
      <c r="A1" s="817" t="s">
        <v>0</v>
      </c>
      <c r="B1" s="817"/>
      <c r="C1" s="817"/>
      <c r="D1" s="817"/>
      <c r="E1" s="817"/>
      <c r="F1" s="817"/>
    </row>
    <row r="2" spans="1:17" ht="15.75" x14ac:dyDescent="0.25">
      <c r="A2" s="660"/>
      <c r="B2" s="660"/>
      <c r="C2" s="660" t="s">
        <v>1243</v>
      </c>
      <c r="D2" s="660"/>
      <c r="E2" s="660"/>
      <c r="F2" s="660"/>
    </row>
    <row r="3" spans="1:17" ht="29.25" customHeight="1" x14ac:dyDescent="0.25">
      <c r="A3" s="618" t="s">
        <v>1</v>
      </c>
      <c r="B3" s="618" t="s">
        <v>2</v>
      </c>
      <c r="C3" s="618" t="s">
        <v>1092</v>
      </c>
      <c r="D3" s="618" t="s">
        <v>1129</v>
      </c>
      <c r="E3" s="619" t="s">
        <v>1479</v>
      </c>
      <c r="F3" s="620" t="s">
        <v>6</v>
      </c>
      <c r="N3" s="3"/>
      <c r="O3" s="4"/>
      <c r="P3" s="4"/>
      <c r="Q3" s="4"/>
    </row>
    <row r="4" spans="1:17" ht="23.25" customHeight="1" x14ac:dyDescent="0.25">
      <c r="A4" s="818" t="s">
        <v>118</v>
      </c>
      <c r="B4" s="818"/>
      <c r="C4" s="818"/>
      <c r="D4" s="818"/>
      <c r="E4" s="818"/>
      <c r="F4" s="818"/>
      <c r="N4" s="3"/>
      <c r="O4" s="4"/>
      <c r="P4" s="4"/>
      <c r="Q4" s="4"/>
    </row>
    <row r="5" spans="1:17" ht="18.75" customHeight="1" x14ac:dyDescent="0.25">
      <c r="A5" s="819" t="s">
        <v>133</v>
      </c>
      <c r="B5" s="819"/>
      <c r="C5" s="819"/>
      <c r="D5" s="819"/>
      <c r="E5" s="819"/>
      <c r="F5" s="819"/>
      <c r="N5" s="3"/>
      <c r="O5" s="4"/>
      <c r="P5" s="4"/>
      <c r="Q5" s="4"/>
    </row>
    <row r="6" spans="1:17" ht="46.5" customHeight="1" x14ac:dyDescent="0.25">
      <c r="A6" s="693" t="s">
        <v>1520</v>
      </c>
      <c r="B6" s="621">
        <v>2210709</v>
      </c>
      <c r="C6" s="621">
        <v>1</v>
      </c>
      <c r="D6" s="380">
        <v>9760</v>
      </c>
      <c r="E6" s="517">
        <f>D6*C6</f>
        <v>9760</v>
      </c>
      <c r="F6" s="694" t="s">
        <v>1531</v>
      </c>
      <c r="N6" s="3"/>
      <c r="O6" s="4"/>
      <c r="P6" s="4"/>
      <c r="Q6" s="4"/>
    </row>
    <row r="7" spans="1:17" ht="44.25" customHeight="1" x14ac:dyDescent="0.25">
      <c r="A7" s="693" t="s">
        <v>136</v>
      </c>
      <c r="B7" s="621">
        <v>2210511</v>
      </c>
      <c r="C7" s="621">
        <v>1</v>
      </c>
      <c r="D7" s="380">
        <v>4380</v>
      </c>
      <c r="E7" s="517">
        <f>D7*C7</f>
        <v>4380</v>
      </c>
      <c r="F7" s="694" t="s">
        <v>1532</v>
      </c>
      <c r="N7" s="3"/>
      <c r="O7" s="4"/>
      <c r="P7" s="4"/>
      <c r="Q7" s="4"/>
    </row>
    <row r="8" spans="1:17" ht="37.5" customHeight="1" x14ac:dyDescent="0.25">
      <c r="A8" s="693" t="s">
        <v>1521</v>
      </c>
      <c r="B8" s="621">
        <v>2210708</v>
      </c>
      <c r="C8" s="621">
        <v>1</v>
      </c>
      <c r="D8" s="380">
        <v>2199</v>
      </c>
      <c r="E8" s="517">
        <f>D8*C8</f>
        <v>2199</v>
      </c>
      <c r="F8" s="694" t="s">
        <v>138</v>
      </c>
      <c r="N8" s="3"/>
      <c r="O8" s="4"/>
      <c r="P8" s="4"/>
      <c r="Q8" s="4"/>
    </row>
    <row r="9" spans="1:17" ht="32.25" customHeight="1" x14ac:dyDescent="0.25">
      <c r="A9" s="693" t="s">
        <v>1522</v>
      </c>
      <c r="B9" s="621">
        <v>2821009</v>
      </c>
      <c r="C9" s="621">
        <v>1</v>
      </c>
      <c r="D9" s="380">
        <v>1400</v>
      </c>
      <c r="E9" s="517">
        <f t="shared" ref="E9:E16" si="0">D9*C9</f>
        <v>1400</v>
      </c>
      <c r="F9" s="694" t="s">
        <v>1533</v>
      </c>
      <c r="N9" s="3"/>
      <c r="O9" s="4"/>
      <c r="P9" s="4"/>
      <c r="Q9" s="4"/>
    </row>
    <row r="10" spans="1:17" ht="30.75" customHeight="1" x14ac:dyDescent="0.25">
      <c r="A10" s="693" t="s">
        <v>1523</v>
      </c>
      <c r="B10" s="329">
        <v>2821009</v>
      </c>
      <c r="C10" s="329">
        <v>1</v>
      </c>
      <c r="D10" s="380">
        <v>2000</v>
      </c>
      <c r="E10" s="626">
        <f t="shared" si="0"/>
        <v>2000</v>
      </c>
      <c r="F10" s="693" t="s">
        <v>1534</v>
      </c>
      <c r="N10" s="3"/>
      <c r="O10" s="4"/>
      <c r="P10" s="4"/>
      <c r="Q10" s="4"/>
    </row>
    <row r="11" spans="1:17" ht="32.25" customHeight="1" x14ac:dyDescent="0.25">
      <c r="A11" s="693" t="s">
        <v>1282</v>
      </c>
      <c r="B11" s="329">
        <v>2210404</v>
      </c>
      <c r="C11" s="329">
        <v>1</v>
      </c>
      <c r="D11" s="380">
        <v>1300</v>
      </c>
      <c r="E11" s="517">
        <f t="shared" si="0"/>
        <v>1300</v>
      </c>
      <c r="F11" s="694" t="s">
        <v>1535</v>
      </c>
      <c r="N11" s="3"/>
      <c r="O11" s="4"/>
      <c r="P11" s="4"/>
      <c r="Q11" s="4"/>
    </row>
    <row r="12" spans="1:17" ht="27" customHeight="1" x14ac:dyDescent="0.25">
      <c r="A12" s="693" t="s">
        <v>1524</v>
      </c>
      <c r="B12" s="329">
        <v>2821009</v>
      </c>
      <c r="C12" s="329">
        <v>1</v>
      </c>
      <c r="D12" s="380">
        <v>8000</v>
      </c>
      <c r="E12" s="517">
        <f t="shared" si="0"/>
        <v>8000</v>
      </c>
      <c r="F12" s="694" t="s">
        <v>139</v>
      </c>
      <c r="N12" s="3"/>
      <c r="O12" s="4"/>
      <c r="P12" s="4"/>
      <c r="Q12" s="4"/>
    </row>
    <row r="13" spans="1:17" ht="24" customHeight="1" x14ac:dyDescent="0.25">
      <c r="A13" s="693" t="s">
        <v>1525</v>
      </c>
      <c r="B13" s="329">
        <v>2821009</v>
      </c>
      <c r="C13" s="329">
        <v>1</v>
      </c>
      <c r="D13" s="380">
        <v>10000</v>
      </c>
      <c r="E13" s="626">
        <f t="shared" si="0"/>
        <v>10000</v>
      </c>
      <c r="F13" s="694" t="s">
        <v>140</v>
      </c>
      <c r="N13" s="3"/>
      <c r="O13" s="4"/>
      <c r="P13" s="4"/>
      <c r="Q13" s="4"/>
    </row>
    <row r="14" spans="1:17" ht="17.25" customHeight="1" x14ac:dyDescent="0.25">
      <c r="A14" s="693" t="s">
        <v>1539</v>
      </c>
      <c r="B14" s="329">
        <v>2821009</v>
      </c>
      <c r="C14" s="329">
        <v>1</v>
      </c>
      <c r="D14" s="380">
        <v>13800</v>
      </c>
      <c r="E14" s="626">
        <f t="shared" si="0"/>
        <v>13800</v>
      </c>
      <c r="F14" s="694" t="s">
        <v>141</v>
      </c>
      <c r="N14" s="3"/>
      <c r="O14" s="4"/>
      <c r="P14" s="4"/>
      <c r="Q14" s="4"/>
    </row>
    <row r="15" spans="1:17" ht="28.5" customHeight="1" x14ac:dyDescent="0.25">
      <c r="A15" s="693" t="s">
        <v>1526</v>
      </c>
      <c r="B15" s="643">
        <v>2821009</v>
      </c>
      <c r="C15" s="622">
        <v>1</v>
      </c>
      <c r="D15" s="380">
        <v>4100</v>
      </c>
      <c r="E15" s="379">
        <f t="shared" si="0"/>
        <v>4100</v>
      </c>
      <c r="F15" s="693" t="s">
        <v>142</v>
      </c>
      <c r="N15" s="3"/>
      <c r="O15" s="4"/>
      <c r="P15" s="4"/>
      <c r="Q15" s="4"/>
    </row>
    <row r="16" spans="1:17" ht="38.25" customHeight="1" x14ac:dyDescent="0.25">
      <c r="A16" s="693" t="s">
        <v>1527</v>
      </c>
      <c r="B16" s="329">
        <v>2821009</v>
      </c>
      <c r="C16" s="329">
        <v>1</v>
      </c>
      <c r="D16" s="380">
        <v>120000</v>
      </c>
      <c r="E16" s="626">
        <f t="shared" si="0"/>
        <v>120000</v>
      </c>
      <c r="F16" s="694" t="s">
        <v>1536</v>
      </c>
      <c r="N16" s="3"/>
      <c r="O16" s="4"/>
      <c r="P16" s="4"/>
      <c r="Q16" s="4"/>
    </row>
    <row r="17" spans="1:17" ht="34.5" customHeight="1" x14ac:dyDescent="0.25">
      <c r="A17" s="693" t="s">
        <v>1528</v>
      </c>
      <c r="B17" s="625">
        <v>2210711</v>
      </c>
      <c r="C17" s="623">
        <v>1</v>
      </c>
      <c r="D17" s="380">
        <v>1200</v>
      </c>
      <c r="E17" s="399">
        <f>D17*C17</f>
        <v>1200</v>
      </c>
      <c r="F17" s="693" t="s">
        <v>1537</v>
      </c>
      <c r="N17" s="3"/>
      <c r="O17" s="4"/>
      <c r="P17" s="4"/>
      <c r="Q17" s="4"/>
    </row>
    <row r="18" spans="1:17" ht="31.5" customHeight="1" x14ac:dyDescent="0.25">
      <c r="A18" s="693" t="s">
        <v>1529</v>
      </c>
      <c r="B18" s="625">
        <v>2821010</v>
      </c>
      <c r="C18" s="624">
        <v>1</v>
      </c>
      <c r="D18" s="380">
        <v>700</v>
      </c>
      <c r="E18" s="626">
        <f>D18*C18</f>
        <v>700</v>
      </c>
      <c r="F18" s="694" t="s">
        <v>1538</v>
      </c>
      <c r="N18" s="3"/>
      <c r="O18" s="4"/>
      <c r="P18" s="4"/>
      <c r="Q18" s="4"/>
    </row>
    <row r="19" spans="1:17" ht="34.5" customHeight="1" x14ac:dyDescent="0.25">
      <c r="A19" s="693" t="s">
        <v>1530</v>
      </c>
      <c r="B19" s="625">
        <v>2210711</v>
      </c>
      <c r="C19" s="625">
        <v>1</v>
      </c>
      <c r="D19" s="380">
        <v>1000</v>
      </c>
      <c r="E19" s="517">
        <f>D19*C19</f>
        <v>1000</v>
      </c>
      <c r="F19" s="694" t="s">
        <v>1537</v>
      </c>
      <c r="N19" s="3"/>
      <c r="O19" s="4"/>
      <c r="P19" s="4"/>
      <c r="Q19" s="4"/>
    </row>
    <row r="20" spans="1:17" ht="18.75" customHeight="1" x14ac:dyDescent="0.25">
      <c r="A20" s="9"/>
      <c r="B20" s="10"/>
      <c r="C20" s="10"/>
      <c r="D20" s="10"/>
      <c r="E20" s="627">
        <f>SUM(E6:E19)</f>
        <v>179839</v>
      </c>
      <c r="F20" s="12"/>
      <c r="N20" s="3"/>
      <c r="O20" s="4"/>
      <c r="P20" s="4"/>
      <c r="Q20" s="4"/>
    </row>
    <row r="21" spans="1:17" x14ac:dyDescent="0.2">
      <c r="E21" s="14"/>
      <c r="F21" s="15"/>
    </row>
    <row r="22" spans="1:17" x14ac:dyDescent="0.2">
      <c r="E22" s="14"/>
      <c r="F22" s="15"/>
    </row>
    <row r="23" spans="1:17" x14ac:dyDescent="0.2">
      <c r="A23" s="9"/>
      <c r="B23" s="25"/>
      <c r="C23" s="25"/>
      <c r="D23" s="25"/>
      <c r="E23" s="14"/>
      <c r="F23" s="15"/>
    </row>
    <row r="24" spans="1:17" x14ac:dyDescent="0.2">
      <c r="E24" s="14"/>
      <c r="F24" s="15"/>
    </row>
    <row r="25" spans="1:17" x14ac:dyDescent="0.2">
      <c r="E25" s="14"/>
      <c r="F25" s="15"/>
    </row>
    <row r="26" spans="1:17" x14ac:dyDescent="0.2">
      <c r="A26" s="24"/>
      <c r="E26" s="14"/>
      <c r="F26" s="15"/>
    </row>
    <row r="27" spans="1:17" x14ac:dyDescent="0.2">
      <c r="A27" s="24"/>
      <c r="E27" s="14"/>
      <c r="F27" s="15"/>
    </row>
    <row r="28" spans="1:17" x14ac:dyDescent="0.2">
      <c r="A28" s="24"/>
      <c r="E28" s="14"/>
      <c r="F28" s="15"/>
    </row>
    <row r="29" spans="1:17" x14ac:dyDescent="0.2">
      <c r="A29" s="24"/>
      <c r="E29" s="14"/>
      <c r="F29" s="15"/>
    </row>
    <row r="30" spans="1:17" x14ac:dyDescent="0.2">
      <c r="A30" s="24"/>
      <c r="E30" s="14"/>
      <c r="F30" s="15"/>
    </row>
    <row r="31" spans="1:17" x14ac:dyDescent="0.2">
      <c r="A31" s="24"/>
      <c r="E31" s="14"/>
      <c r="F31" s="15"/>
    </row>
    <row r="32" spans="1:17" x14ac:dyDescent="0.2">
      <c r="A32" s="24"/>
      <c r="E32" s="14"/>
      <c r="F32" s="15"/>
    </row>
    <row r="33" spans="1:6" x14ac:dyDescent="0.2">
      <c r="A33" s="24"/>
      <c r="E33" s="14"/>
      <c r="F33" s="15"/>
    </row>
    <row r="34" spans="1:6" x14ac:dyDescent="0.2">
      <c r="A34" s="24"/>
      <c r="E34" s="14"/>
      <c r="F34" s="15"/>
    </row>
    <row r="35" spans="1:6" x14ac:dyDescent="0.2">
      <c r="A35" s="24"/>
      <c r="E35" s="14"/>
      <c r="F35" s="15"/>
    </row>
    <row r="36" spans="1:6" x14ac:dyDescent="0.2">
      <c r="A36" s="24"/>
      <c r="E36" s="14"/>
      <c r="F36" s="15"/>
    </row>
    <row r="37" spans="1:6" x14ac:dyDescent="0.2">
      <c r="A37" s="24"/>
      <c r="E37" s="14"/>
      <c r="F37" s="16"/>
    </row>
    <row r="38" spans="1:6" x14ac:dyDescent="0.2">
      <c r="A38" s="24"/>
      <c r="E38" s="14"/>
      <c r="F38" s="16"/>
    </row>
    <row r="39" spans="1:6" x14ac:dyDescent="0.2">
      <c r="A39" s="24"/>
      <c r="E39" s="14"/>
      <c r="F39" s="16"/>
    </row>
    <row r="40" spans="1:6" x14ac:dyDescent="0.2">
      <c r="A40" s="24"/>
      <c r="E40" s="14"/>
      <c r="F40" s="16"/>
    </row>
    <row r="41" spans="1:6" x14ac:dyDescent="0.2">
      <c r="A41" s="24"/>
      <c r="E41" s="14"/>
      <c r="F41" s="16"/>
    </row>
    <row r="42" spans="1:6" x14ac:dyDescent="0.2">
      <c r="A42" s="26"/>
      <c r="B42" s="19"/>
      <c r="C42" s="19"/>
      <c r="D42" s="19"/>
      <c r="E42" s="14"/>
      <c r="F42" s="16"/>
    </row>
    <row r="43" spans="1:6" x14ac:dyDescent="0.2">
      <c r="A43" s="22"/>
      <c r="B43" s="21"/>
      <c r="C43" s="21"/>
      <c r="D43" s="21"/>
      <c r="E43" s="14"/>
      <c r="F43" s="15"/>
    </row>
    <row r="44" spans="1:6" x14ac:dyDescent="0.2">
      <c r="A44" s="22"/>
      <c r="B44" s="21"/>
      <c r="C44" s="21"/>
      <c r="D44" s="21"/>
      <c r="E44" s="14"/>
      <c r="F44" s="15"/>
    </row>
    <row r="45" spans="1:6" x14ac:dyDescent="0.2">
      <c r="A45" s="22"/>
      <c r="B45" s="21"/>
      <c r="C45" s="21"/>
      <c r="D45" s="21"/>
      <c r="E45" s="14"/>
      <c r="F45" s="15"/>
    </row>
    <row r="46" spans="1:6" x14ac:dyDescent="0.2">
      <c r="E46" s="14"/>
      <c r="F46" s="15"/>
    </row>
    <row r="47" spans="1:6" x14ac:dyDescent="0.2">
      <c r="A47" s="27"/>
      <c r="B47" s="28"/>
      <c r="C47" s="28"/>
      <c r="D47" s="28"/>
      <c r="E47" s="14"/>
      <c r="F47" s="15"/>
    </row>
    <row r="48" spans="1:6" x14ac:dyDescent="0.2">
      <c r="A48" s="27"/>
      <c r="B48" s="28"/>
      <c r="C48" s="28"/>
      <c r="D48" s="28"/>
      <c r="E48" s="14"/>
      <c r="F48" s="15"/>
    </row>
    <row r="49" spans="1:6" x14ac:dyDescent="0.2">
      <c r="A49" s="9"/>
      <c r="B49" s="25"/>
      <c r="C49" s="25"/>
      <c r="D49" s="25"/>
      <c r="E49" s="14"/>
      <c r="F49" s="15"/>
    </row>
    <row r="50" spans="1:6" x14ac:dyDescent="0.2">
      <c r="A50" s="9"/>
      <c r="B50" s="25"/>
      <c r="C50" s="25"/>
      <c r="D50" s="25"/>
      <c r="E50" s="14"/>
      <c r="F50" s="15"/>
    </row>
    <row r="51" spans="1:6" x14ac:dyDescent="0.2">
      <c r="A51" s="26"/>
      <c r="B51" s="19"/>
      <c r="C51" s="19"/>
      <c r="D51" s="19"/>
      <c r="E51" s="14"/>
      <c r="F51" s="15"/>
    </row>
    <row r="52" spans="1:6" x14ac:dyDescent="0.2">
      <c r="A52" s="26"/>
      <c r="B52" s="19"/>
      <c r="C52" s="19"/>
      <c r="D52" s="19"/>
      <c r="E52" s="14"/>
      <c r="F52" s="15"/>
    </row>
    <row r="53" spans="1:6" x14ac:dyDescent="0.2">
      <c r="A53" s="26"/>
      <c r="B53" s="19"/>
      <c r="C53" s="19"/>
      <c r="D53" s="19"/>
      <c r="E53" s="14"/>
      <c r="F53" s="15"/>
    </row>
    <row r="54" spans="1:6" x14ac:dyDescent="0.2">
      <c r="A54" s="26"/>
      <c r="B54" s="19"/>
      <c r="C54" s="19"/>
      <c r="D54" s="19"/>
      <c r="E54" s="14"/>
      <c r="F54" s="15"/>
    </row>
    <row r="55" spans="1:6" x14ac:dyDescent="0.2">
      <c r="A55" s="26"/>
      <c r="B55" s="19"/>
      <c r="C55" s="19"/>
      <c r="D55" s="19"/>
      <c r="E55" s="14"/>
      <c r="F55" s="15"/>
    </row>
    <row r="56" spans="1:6" x14ac:dyDescent="0.2">
      <c r="A56" s="26"/>
      <c r="B56" s="19"/>
      <c r="C56" s="19"/>
      <c r="D56" s="19"/>
      <c r="E56" s="14"/>
    </row>
    <row r="57" spans="1:6" x14ac:dyDescent="0.2">
      <c r="A57" s="26"/>
      <c r="B57" s="19"/>
      <c r="C57" s="19"/>
      <c r="D57" s="19"/>
      <c r="E57" s="14"/>
    </row>
    <row r="58" spans="1:6" x14ac:dyDescent="0.2">
      <c r="A58" s="26"/>
      <c r="B58" s="19"/>
      <c r="C58" s="19"/>
      <c r="D58" s="19"/>
      <c r="E58" s="14"/>
      <c r="F58" s="30"/>
    </row>
    <row r="59" spans="1:6" x14ac:dyDescent="0.2">
      <c r="A59" s="26"/>
      <c r="B59" s="19"/>
      <c r="C59" s="19"/>
      <c r="D59" s="19"/>
      <c r="E59" s="14"/>
      <c r="F59" s="30"/>
    </row>
    <row r="60" spans="1:6" x14ac:dyDescent="0.2">
      <c r="A60" s="26"/>
      <c r="B60" s="19"/>
      <c r="C60" s="19"/>
      <c r="D60" s="19"/>
      <c r="E60" s="14"/>
      <c r="F60" s="30"/>
    </row>
    <row r="61" spans="1:6" x14ac:dyDescent="0.2">
      <c r="A61" s="26"/>
      <c r="B61" s="19"/>
      <c r="C61" s="19"/>
      <c r="D61" s="19"/>
      <c r="E61" s="14"/>
      <c r="F61" s="30"/>
    </row>
    <row r="62" spans="1:6" x14ac:dyDescent="0.2">
      <c r="A62" s="26"/>
      <c r="B62" s="19"/>
      <c r="C62" s="19"/>
      <c r="D62" s="19"/>
      <c r="E62" s="14"/>
      <c r="F62" s="30"/>
    </row>
    <row r="63" spans="1:6" x14ac:dyDescent="0.2">
      <c r="A63" s="26"/>
      <c r="B63" s="19"/>
      <c r="C63" s="19"/>
      <c r="D63" s="19"/>
      <c r="E63" s="14"/>
      <c r="F63" s="30"/>
    </row>
    <row r="64" spans="1:6" x14ac:dyDescent="0.2">
      <c r="A64" s="26"/>
      <c r="B64" s="19"/>
      <c r="C64" s="19"/>
      <c r="D64" s="19"/>
      <c r="E64" s="14"/>
      <c r="F64" s="30"/>
    </row>
    <row r="65" spans="1:6" x14ac:dyDescent="0.2">
      <c r="E65" s="14"/>
      <c r="F65" s="30"/>
    </row>
    <row r="67" spans="1:6" x14ac:dyDescent="0.2">
      <c r="A67" s="24"/>
      <c r="E67" s="2"/>
      <c r="F67" s="30"/>
    </row>
    <row r="68" spans="1:6" x14ac:dyDescent="0.2">
      <c r="A68" s="24"/>
      <c r="E68" s="2"/>
      <c r="F68" s="30"/>
    </row>
    <row r="69" spans="1:6" x14ac:dyDescent="0.2">
      <c r="A69" s="24"/>
      <c r="E69" s="2"/>
      <c r="F69" s="30"/>
    </row>
    <row r="70" spans="1:6" x14ac:dyDescent="0.2">
      <c r="A70" s="24"/>
      <c r="E70" s="2"/>
      <c r="F70" s="30"/>
    </row>
    <row r="71" spans="1:6" x14ac:dyDescent="0.2">
      <c r="A71" s="24"/>
      <c r="E71" s="2"/>
      <c r="F71" s="30"/>
    </row>
    <row r="72" spans="1:6" x14ac:dyDescent="0.2">
      <c r="A72" s="24"/>
      <c r="E72" s="2"/>
      <c r="F72" s="30"/>
    </row>
    <row r="73" spans="1:6" x14ac:dyDescent="0.2">
      <c r="A73" s="24"/>
      <c r="E73" s="2"/>
      <c r="F73" s="30"/>
    </row>
    <row r="74" spans="1:6" x14ac:dyDescent="0.2">
      <c r="A74" s="24"/>
      <c r="E74" s="2"/>
      <c r="F74" s="30"/>
    </row>
    <row r="75" spans="1:6" x14ac:dyDescent="0.2">
      <c r="A75" s="24"/>
      <c r="E75" s="2"/>
      <c r="F75" s="30"/>
    </row>
    <row r="76" spans="1:6" x14ac:dyDescent="0.2">
      <c r="A76" s="24"/>
      <c r="E76" s="2"/>
      <c r="F76" s="30"/>
    </row>
    <row r="77" spans="1:6" x14ac:dyDescent="0.2">
      <c r="A77" s="24"/>
      <c r="E77" s="2"/>
      <c r="F77" s="30"/>
    </row>
    <row r="78" spans="1:6" x14ac:dyDescent="0.2">
      <c r="A78" s="24"/>
      <c r="E78" s="2"/>
      <c r="F78" s="30"/>
    </row>
    <row r="79" spans="1:6" x14ac:dyDescent="0.2">
      <c r="A79" s="24"/>
      <c r="E79" s="2"/>
      <c r="F79" s="30"/>
    </row>
    <row r="80" spans="1:6" x14ac:dyDescent="0.2">
      <c r="A80" s="24"/>
      <c r="E80" s="2"/>
      <c r="F80" s="30"/>
    </row>
    <row r="81" spans="1:6" x14ac:dyDescent="0.2">
      <c r="A81" s="24"/>
      <c r="E81" s="2"/>
      <c r="F81" s="30"/>
    </row>
    <row r="82" spans="1:6" x14ac:dyDescent="0.2">
      <c r="A82" s="24"/>
      <c r="E82" s="2"/>
      <c r="F82" s="30"/>
    </row>
    <row r="83" spans="1:6" x14ac:dyDescent="0.2">
      <c r="A83" s="24"/>
      <c r="E83" s="2"/>
      <c r="F83" s="30"/>
    </row>
    <row r="84" spans="1:6" x14ac:dyDescent="0.2">
      <c r="A84" s="24"/>
      <c r="E84" s="2"/>
      <c r="F84" s="30"/>
    </row>
    <row r="85" spans="1:6" x14ac:dyDescent="0.2">
      <c r="A85" s="24"/>
      <c r="E85" s="2"/>
      <c r="F85" s="30"/>
    </row>
    <row r="86" spans="1:6" x14ac:dyDescent="0.2">
      <c r="A86" s="24"/>
      <c r="E86" s="2"/>
      <c r="F86" s="30"/>
    </row>
    <row r="87" spans="1:6" x14ac:dyDescent="0.2">
      <c r="A87" s="24"/>
      <c r="E87" s="2"/>
      <c r="F87" s="30"/>
    </row>
    <row r="88" spans="1:6" x14ac:dyDescent="0.2">
      <c r="A88" s="24"/>
      <c r="E88" s="2"/>
      <c r="F88" s="30"/>
    </row>
  </sheetData>
  <mergeCells count="3">
    <mergeCell ref="A1:F1"/>
    <mergeCell ref="A4:F4"/>
    <mergeCell ref="A5:F5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6"/>
  <sheetViews>
    <sheetView view="pageLayout" topLeftCell="A55" zoomScaleNormal="100" workbookViewId="0">
      <selection activeCell="E58" sqref="E58"/>
    </sheetView>
  </sheetViews>
  <sheetFormatPr defaultRowHeight="15" x14ac:dyDescent="0.2"/>
  <cols>
    <col min="1" max="1" width="28.5703125" style="23" customWidth="1"/>
    <col min="2" max="3" width="12.85546875" style="2" customWidth="1"/>
    <col min="4" max="4" width="14" style="360" customWidth="1"/>
    <col min="5" max="5" width="19.28515625" style="19" customWidth="1"/>
    <col min="6" max="6" width="34.42578125" style="29" customWidth="1"/>
    <col min="7" max="7" width="36.140625" style="2" customWidth="1"/>
    <col min="8" max="8" width="13.5703125" style="2" bestFit="1" customWidth="1"/>
    <col min="9" max="16384" width="9.140625" style="2"/>
  </cols>
  <sheetData>
    <row r="1" spans="1:19" s="1" customFormat="1" ht="15.75" x14ac:dyDescent="0.25">
      <c r="A1" s="776" t="s">
        <v>0</v>
      </c>
      <c r="B1" s="776"/>
      <c r="C1" s="776"/>
      <c r="D1" s="776"/>
      <c r="E1" s="776"/>
      <c r="F1" s="776"/>
      <c r="G1" s="419"/>
      <c r="H1" s="419"/>
    </row>
    <row r="2" spans="1:19" ht="15.75" x14ac:dyDescent="0.25">
      <c r="A2" s="776" t="s">
        <v>1242</v>
      </c>
      <c r="B2" s="776"/>
      <c r="C2" s="776"/>
      <c r="D2" s="776"/>
      <c r="E2" s="776"/>
      <c r="F2" s="776"/>
      <c r="G2" s="412"/>
      <c r="H2" s="412"/>
    </row>
    <row r="3" spans="1:19" ht="28.5" customHeight="1" x14ac:dyDescent="0.25">
      <c r="A3" s="324" t="s">
        <v>1</v>
      </c>
      <c r="B3" s="324" t="s">
        <v>2</v>
      </c>
      <c r="C3" s="324" t="s">
        <v>1092</v>
      </c>
      <c r="D3" s="430" t="s">
        <v>1129</v>
      </c>
      <c r="E3" s="422" t="s">
        <v>1130</v>
      </c>
      <c r="F3" s="323" t="s">
        <v>6</v>
      </c>
      <c r="G3" s="412"/>
      <c r="H3" s="412"/>
      <c r="P3" s="3"/>
      <c r="Q3" s="4"/>
      <c r="R3" s="4"/>
      <c r="S3" s="4"/>
    </row>
    <row r="4" spans="1:19" ht="28.5" customHeight="1" x14ac:dyDescent="0.25">
      <c r="A4" s="813" t="s">
        <v>997</v>
      </c>
      <c r="B4" s="814"/>
      <c r="C4" s="814"/>
      <c r="D4" s="815"/>
      <c r="E4" s="345"/>
      <c r="F4" s="345"/>
      <c r="G4" s="412"/>
      <c r="H4" s="412"/>
      <c r="P4" s="3"/>
      <c r="Q4" s="4"/>
      <c r="R4" s="4"/>
      <c r="S4" s="4"/>
    </row>
    <row r="5" spans="1:19" ht="30.75" customHeight="1" x14ac:dyDescent="0.25">
      <c r="A5" s="813" t="s">
        <v>7</v>
      </c>
      <c r="B5" s="814"/>
      <c r="C5" s="814"/>
      <c r="D5" s="815"/>
      <c r="E5" s="345"/>
      <c r="F5" s="345"/>
      <c r="G5" s="415"/>
      <c r="H5" s="412"/>
      <c r="P5" s="3"/>
      <c r="Q5" s="4"/>
      <c r="R5" s="4"/>
      <c r="S5" s="4"/>
    </row>
    <row r="6" spans="1:19" ht="34.5" customHeight="1" x14ac:dyDescent="0.25">
      <c r="A6" s="327" t="s">
        <v>8</v>
      </c>
      <c r="B6" s="327">
        <v>2111001</v>
      </c>
      <c r="C6" s="327">
        <v>12</v>
      </c>
      <c r="D6" s="431">
        <v>172051.55</v>
      </c>
      <c r="E6" s="460">
        <v>2808306.01</v>
      </c>
      <c r="F6" s="427" t="s">
        <v>9</v>
      </c>
      <c r="G6" s="428"/>
      <c r="H6" s="412"/>
      <c r="P6" s="3"/>
      <c r="Q6" s="4"/>
      <c r="R6" s="4"/>
      <c r="S6" s="4"/>
    </row>
    <row r="7" spans="1:19" ht="28.5" customHeight="1" x14ac:dyDescent="0.25">
      <c r="A7" s="820" t="s">
        <v>97</v>
      </c>
      <c r="B7" s="821"/>
      <c r="C7" s="821"/>
      <c r="D7" s="822"/>
      <c r="E7" s="353"/>
      <c r="F7" s="352"/>
      <c r="G7" s="412"/>
      <c r="H7" s="412"/>
      <c r="P7" s="3"/>
      <c r="Q7" s="4"/>
      <c r="R7" s="4"/>
      <c r="S7" s="4"/>
    </row>
    <row r="8" spans="1:19" ht="32.25" customHeight="1" x14ac:dyDescent="0.25">
      <c r="A8" s="813" t="s">
        <v>98</v>
      </c>
      <c r="B8" s="814"/>
      <c r="C8" s="814"/>
      <c r="D8" s="815"/>
      <c r="E8" s="346"/>
      <c r="F8" s="345"/>
      <c r="G8" s="412"/>
      <c r="H8" s="412"/>
      <c r="P8" s="3"/>
      <c r="Q8" s="4"/>
      <c r="R8" s="4"/>
      <c r="S8" s="4"/>
    </row>
    <row r="9" spans="1:19" s="615" customFormat="1" ht="30.75" customHeight="1" x14ac:dyDescent="0.25">
      <c r="A9" s="341" t="s">
        <v>1498</v>
      </c>
      <c r="B9" s="341">
        <v>2210709</v>
      </c>
      <c r="C9" s="341">
        <v>4</v>
      </c>
      <c r="D9" s="343">
        <v>500</v>
      </c>
      <c r="E9" s="639">
        <f>D9*C9</f>
        <v>2000</v>
      </c>
      <c r="F9" s="341"/>
      <c r="G9" s="691"/>
      <c r="H9" s="415">
        <f>G9/4</f>
        <v>0</v>
      </c>
      <c r="P9" s="631"/>
      <c r="Q9" s="632"/>
      <c r="R9" s="632"/>
      <c r="S9" s="632"/>
    </row>
    <row r="10" spans="1:19" ht="30.75" customHeight="1" x14ac:dyDescent="0.25">
      <c r="A10" s="341" t="s">
        <v>1499</v>
      </c>
      <c r="B10" s="341">
        <v>2111248</v>
      </c>
      <c r="C10" s="341">
        <v>2</v>
      </c>
      <c r="D10" s="343">
        <v>2000</v>
      </c>
      <c r="E10" s="639">
        <f>D10*C10</f>
        <v>4000</v>
      </c>
      <c r="F10" s="341"/>
      <c r="G10" s="429"/>
      <c r="H10" s="415">
        <f>G10/4</f>
        <v>0</v>
      </c>
      <c r="P10" s="3"/>
      <c r="Q10" s="4"/>
      <c r="R10" s="4"/>
      <c r="S10" s="4"/>
    </row>
    <row r="11" spans="1:19" ht="43.5" customHeight="1" x14ac:dyDescent="0.25">
      <c r="A11" s="341" t="s">
        <v>1188</v>
      </c>
      <c r="B11" s="341">
        <v>2210503</v>
      </c>
      <c r="C11" s="341">
        <v>4</v>
      </c>
      <c r="D11" s="343">
        <v>1250</v>
      </c>
      <c r="E11" s="639">
        <f t="shared" ref="E11:E12" si="0">D11*C11</f>
        <v>5000</v>
      </c>
      <c r="F11" s="341"/>
      <c r="G11" s="657"/>
      <c r="H11" s="415">
        <f t="shared" ref="H11:H13" si="1">G11/4</f>
        <v>0</v>
      </c>
      <c r="P11" s="3"/>
      <c r="Q11" s="4"/>
      <c r="R11" s="4"/>
      <c r="S11" s="4"/>
    </row>
    <row r="12" spans="1:19" s="615" customFormat="1" ht="37.5" customHeight="1" x14ac:dyDescent="0.25">
      <c r="A12" s="341" t="s">
        <v>1500</v>
      </c>
      <c r="B12" s="341">
        <v>2210102</v>
      </c>
      <c r="C12" s="341">
        <v>4</v>
      </c>
      <c r="D12" s="343">
        <v>1250</v>
      </c>
      <c r="E12" s="639">
        <f t="shared" si="0"/>
        <v>5000</v>
      </c>
      <c r="F12" s="341"/>
      <c r="G12" s="429"/>
      <c r="H12" s="415">
        <f t="shared" si="1"/>
        <v>0</v>
      </c>
      <c r="P12" s="631"/>
      <c r="Q12" s="632"/>
      <c r="R12" s="632"/>
      <c r="S12" s="632"/>
    </row>
    <row r="13" spans="1:19" s="615" customFormat="1" ht="30.75" customHeight="1" x14ac:dyDescent="0.25">
      <c r="A13" s="341" t="s">
        <v>1501</v>
      </c>
      <c r="B13" s="341">
        <v>2210710</v>
      </c>
      <c r="C13" s="341">
        <v>1</v>
      </c>
      <c r="D13" s="343">
        <v>3604</v>
      </c>
      <c r="E13" s="639">
        <f>D13*C13</f>
        <v>3604</v>
      </c>
      <c r="F13" s="341"/>
      <c r="G13" s="429"/>
      <c r="H13" s="415">
        <f t="shared" si="1"/>
        <v>0</v>
      </c>
      <c r="P13" s="631"/>
      <c r="Q13" s="632"/>
      <c r="R13" s="632"/>
      <c r="S13" s="632"/>
    </row>
    <row r="14" spans="1:19" ht="26.25" customHeight="1" x14ac:dyDescent="0.25">
      <c r="A14" s="770" t="s">
        <v>1089</v>
      </c>
      <c r="B14" s="771"/>
      <c r="C14" s="771"/>
      <c r="D14" s="772"/>
      <c r="E14" s="340"/>
      <c r="F14" s="327"/>
      <c r="G14" s="516"/>
      <c r="H14" s="415"/>
      <c r="P14" s="3"/>
      <c r="Q14" s="4"/>
      <c r="R14" s="4"/>
      <c r="S14" s="4"/>
    </row>
    <row r="15" spans="1:19" ht="36.75" customHeight="1" x14ac:dyDescent="0.25">
      <c r="A15" s="333" t="s">
        <v>1090</v>
      </c>
      <c r="B15" s="334">
        <v>2111248</v>
      </c>
      <c r="C15" s="334">
        <v>12</v>
      </c>
      <c r="D15" s="340">
        <v>250</v>
      </c>
      <c r="E15" s="340">
        <v>1437</v>
      </c>
      <c r="F15" s="333" t="s">
        <v>1250</v>
      </c>
      <c r="G15" s="516"/>
      <c r="H15" s="415"/>
      <c r="P15" s="3"/>
      <c r="Q15" s="4"/>
      <c r="R15" s="4"/>
      <c r="S15" s="4"/>
    </row>
    <row r="16" spans="1:19" ht="31.5" customHeight="1" x14ac:dyDescent="0.25">
      <c r="A16" s="324" t="s">
        <v>1</v>
      </c>
      <c r="B16" s="324" t="s">
        <v>2</v>
      </c>
      <c r="C16" s="324" t="s">
        <v>1092</v>
      </c>
      <c r="D16" s="430" t="s">
        <v>1129</v>
      </c>
      <c r="E16" s="457" t="s">
        <v>1130</v>
      </c>
      <c r="F16" s="323" t="s">
        <v>6</v>
      </c>
      <c r="G16" s="516"/>
      <c r="H16" s="415"/>
      <c r="P16" s="3"/>
      <c r="Q16" s="4"/>
      <c r="R16" s="4"/>
      <c r="S16" s="4"/>
    </row>
    <row r="17" spans="1:19" ht="42" customHeight="1" x14ac:dyDescent="0.25">
      <c r="A17" s="333" t="s">
        <v>1488</v>
      </c>
      <c r="B17" s="334">
        <v>2111248</v>
      </c>
      <c r="C17" s="334">
        <v>2</v>
      </c>
      <c r="D17" s="340">
        <v>1500</v>
      </c>
      <c r="E17" s="340">
        <f>D17*C17</f>
        <v>3000</v>
      </c>
      <c r="F17" s="333" t="s">
        <v>1096</v>
      </c>
      <c r="G17" s="516"/>
      <c r="H17" s="415"/>
      <c r="P17" s="3"/>
      <c r="Q17" s="4"/>
      <c r="R17" s="4"/>
      <c r="S17" s="4"/>
    </row>
    <row r="18" spans="1:19" ht="33.75" customHeight="1" x14ac:dyDescent="0.25">
      <c r="A18" s="341" t="s">
        <v>1455</v>
      </c>
      <c r="B18" s="334">
        <v>2210102</v>
      </c>
      <c r="C18" s="341">
        <v>1</v>
      </c>
      <c r="D18" s="343">
        <v>2000</v>
      </c>
      <c r="E18" s="639">
        <v>2000</v>
      </c>
      <c r="F18" s="335" t="s">
        <v>1456</v>
      </c>
      <c r="G18" s="516"/>
      <c r="H18" s="415"/>
      <c r="P18" s="3"/>
      <c r="Q18" s="4"/>
      <c r="R18" s="4"/>
      <c r="S18" s="4"/>
    </row>
    <row r="19" spans="1:19" ht="29.25" customHeight="1" x14ac:dyDescent="0.25">
      <c r="A19" s="813" t="s">
        <v>78</v>
      </c>
      <c r="B19" s="814"/>
      <c r="C19" s="814"/>
      <c r="D19" s="815"/>
      <c r="E19" s="346"/>
      <c r="F19" s="345"/>
      <c r="G19" s="516"/>
      <c r="H19" s="415"/>
      <c r="P19" s="3"/>
      <c r="Q19" s="4"/>
      <c r="R19" s="4"/>
      <c r="S19" s="4"/>
    </row>
    <row r="20" spans="1:19" s="615" customFormat="1" ht="42" customHeight="1" x14ac:dyDescent="0.25">
      <c r="A20" s="171" t="s">
        <v>1324</v>
      </c>
      <c r="B20" s="692">
        <v>2210509</v>
      </c>
      <c r="C20" s="574">
        <v>12</v>
      </c>
      <c r="D20" s="171">
        <v>70</v>
      </c>
      <c r="E20" s="704">
        <v>3337</v>
      </c>
      <c r="F20" s="171" t="s">
        <v>1328</v>
      </c>
      <c r="G20" s="516"/>
      <c r="H20" s="415"/>
      <c r="P20" s="631"/>
      <c r="Q20" s="632"/>
      <c r="R20" s="632"/>
      <c r="S20" s="632"/>
    </row>
    <row r="21" spans="1:19" s="615" customFormat="1" ht="42" customHeight="1" x14ac:dyDescent="0.25">
      <c r="A21" s="171" t="s">
        <v>1325</v>
      </c>
      <c r="B21" s="692">
        <v>2210203</v>
      </c>
      <c r="C21" s="574">
        <v>11</v>
      </c>
      <c r="D21" s="171">
        <v>100</v>
      </c>
      <c r="E21" s="704">
        <f>D21*C21</f>
        <v>1100</v>
      </c>
      <c r="F21" s="171" t="s">
        <v>1329</v>
      </c>
      <c r="G21" s="516"/>
      <c r="H21" s="415"/>
      <c r="P21" s="631"/>
      <c r="Q21" s="632"/>
      <c r="R21" s="632"/>
      <c r="S21" s="632"/>
    </row>
    <row r="22" spans="1:19" s="615" customFormat="1" ht="42" customHeight="1" x14ac:dyDescent="0.25">
      <c r="A22" s="171" t="s">
        <v>1327</v>
      </c>
      <c r="B22" s="574">
        <v>2210710</v>
      </c>
      <c r="C22" s="574">
        <v>1</v>
      </c>
      <c r="D22" s="684">
        <v>2000</v>
      </c>
      <c r="E22" s="704">
        <f>D22*C22</f>
        <v>2000</v>
      </c>
      <c r="F22" s="171" t="s">
        <v>1333</v>
      </c>
      <c r="G22" s="516"/>
      <c r="H22" s="415"/>
      <c r="P22" s="631"/>
      <c r="Q22" s="632"/>
      <c r="R22" s="632"/>
      <c r="S22" s="632"/>
    </row>
    <row r="23" spans="1:19" ht="21" customHeight="1" x14ac:dyDescent="0.25">
      <c r="A23" s="813" t="s">
        <v>104</v>
      </c>
      <c r="B23" s="814"/>
      <c r="C23" s="814"/>
      <c r="D23" s="815"/>
      <c r="E23" s="346"/>
      <c r="F23" s="345"/>
      <c r="G23" s="412"/>
      <c r="H23" s="412"/>
      <c r="P23" s="3"/>
      <c r="Q23" s="4"/>
      <c r="R23" s="4"/>
      <c r="S23" s="4"/>
    </row>
    <row r="24" spans="1:19" s="615" customFormat="1" ht="30" x14ac:dyDescent="0.25">
      <c r="A24" s="333" t="s">
        <v>1569</v>
      </c>
      <c r="B24" s="327">
        <v>3112211</v>
      </c>
      <c r="C24" s="645">
        <v>1</v>
      </c>
      <c r="D24" s="431">
        <v>11868</v>
      </c>
      <c r="E24" s="639">
        <f>D24*C24</f>
        <v>11868</v>
      </c>
      <c r="F24" s="333" t="s">
        <v>107</v>
      </c>
      <c r="G24" s="412"/>
      <c r="H24" s="412"/>
      <c r="P24" s="631"/>
      <c r="Q24" s="632"/>
      <c r="R24" s="632"/>
      <c r="S24" s="632"/>
    </row>
    <row r="25" spans="1:19" ht="27.75" customHeight="1" x14ac:dyDescent="0.25">
      <c r="A25" s="767" t="s">
        <v>118</v>
      </c>
      <c r="B25" s="768"/>
      <c r="C25" s="768"/>
      <c r="D25" s="769"/>
      <c r="E25" s="326"/>
      <c r="F25" s="351"/>
      <c r="G25" s="412"/>
      <c r="H25" s="412"/>
      <c r="P25" s="3"/>
      <c r="Q25" s="4"/>
      <c r="R25" s="4"/>
      <c r="S25" s="4"/>
    </row>
    <row r="26" spans="1:19" ht="27.75" customHeight="1" x14ac:dyDescent="0.25">
      <c r="A26" s="2"/>
      <c r="D26" s="2"/>
      <c r="E26" s="360"/>
      <c r="F26" s="2"/>
      <c r="G26" s="412"/>
      <c r="H26" s="412"/>
      <c r="P26" s="3"/>
      <c r="Q26" s="4"/>
      <c r="R26" s="4"/>
      <c r="S26" s="4"/>
    </row>
    <row r="27" spans="1:19" ht="27.75" customHeight="1" x14ac:dyDescent="0.25">
      <c r="A27" s="324" t="s">
        <v>1</v>
      </c>
      <c r="B27" s="324" t="s">
        <v>2</v>
      </c>
      <c r="C27" s="324" t="s">
        <v>1092</v>
      </c>
      <c r="D27" s="430" t="s">
        <v>1129</v>
      </c>
      <c r="E27" s="457" t="s">
        <v>1130</v>
      </c>
      <c r="F27" s="323" t="s">
        <v>6</v>
      </c>
      <c r="G27" s="412"/>
      <c r="H27" s="412"/>
      <c r="P27" s="3"/>
      <c r="Q27" s="4"/>
      <c r="R27" s="4"/>
      <c r="S27" s="4"/>
    </row>
    <row r="28" spans="1:19" ht="29.25" customHeight="1" x14ac:dyDescent="0.25">
      <c r="A28" s="820" t="s">
        <v>133</v>
      </c>
      <c r="B28" s="821"/>
      <c r="C28" s="821"/>
      <c r="D28" s="822"/>
      <c r="E28" s="353"/>
      <c r="F28" s="352"/>
      <c r="G28" s="412"/>
      <c r="H28" s="412"/>
      <c r="P28" s="3"/>
      <c r="Q28" s="4"/>
      <c r="R28" s="4"/>
      <c r="S28" s="4"/>
    </row>
    <row r="29" spans="1:19" s="615" customFormat="1" ht="25.5" customHeight="1" x14ac:dyDescent="0.25">
      <c r="A29" s="171" t="s">
        <v>1457</v>
      </c>
      <c r="B29" s="328">
        <v>2111248</v>
      </c>
      <c r="C29" s="638">
        <v>4</v>
      </c>
      <c r="D29" s="639">
        <v>175</v>
      </c>
      <c r="E29" s="460">
        <f>D29*C29</f>
        <v>700</v>
      </c>
      <c r="F29" s="327"/>
      <c r="G29" s="698"/>
      <c r="H29" s="415">
        <f>G29/4</f>
        <v>0</v>
      </c>
      <c r="P29" s="631"/>
      <c r="Q29" s="632"/>
      <c r="R29" s="632"/>
      <c r="S29" s="632"/>
    </row>
    <row r="30" spans="1:19" s="615" customFormat="1" ht="29.25" customHeight="1" x14ac:dyDescent="0.25">
      <c r="A30" s="171" t="s">
        <v>1458</v>
      </c>
      <c r="B30" s="699">
        <v>2210509</v>
      </c>
      <c r="C30" s="699">
        <v>4</v>
      </c>
      <c r="D30" s="700">
        <v>640</v>
      </c>
      <c r="E30" s="460">
        <f>D30*C30</f>
        <v>2560</v>
      </c>
      <c r="F30" s="333"/>
      <c r="G30" s="698"/>
      <c r="H30" s="415">
        <f>G30/4</f>
        <v>0</v>
      </c>
      <c r="P30" s="631"/>
      <c r="Q30" s="632"/>
      <c r="R30" s="632"/>
      <c r="S30" s="632"/>
    </row>
    <row r="31" spans="1:19" s="615" customFormat="1" ht="33" customHeight="1" x14ac:dyDescent="0.25">
      <c r="A31" s="171" t="s">
        <v>1459</v>
      </c>
      <c r="B31" s="699">
        <v>2210708</v>
      </c>
      <c r="C31" s="699">
        <v>4</v>
      </c>
      <c r="D31" s="700">
        <v>152.5</v>
      </c>
      <c r="E31" s="460">
        <f t="shared" ref="E31:E38" si="2">D31*C31</f>
        <v>610</v>
      </c>
      <c r="F31" s="333"/>
      <c r="G31" s="701"/>
      <c r="H31" s="415">
        <f>G31/4</f>
        <v>0</v>
      </c>
      <c r="P31" s="631"/>
      <c r="Q31" s="632"/>
      <c r="R31" s="632"/>
      <c r="S31" s="632"/>
    </row>
    <row r="32" spans="1:19" s="615" customFormat="1" ht="27" customHeight="1" x14ac:dyDescent="0.25">
      <c r="A32" s="171" t="s">
        <v>1460</v>
      </c>
      <c r="B32" s="699">
        <v>2210505</v>
      </c>
      <c r="C32" s="699">
        <v>4</v>
      </c>
      <c r="D32" s="700">
        <v>350</v>
      </c>
      <c r="E32" s="460">
        <f t="shared" si="2"/>
        <v>1400</v>
      </c>
      <c r="F32" s="333"/>
      <c r="G32" s="698"/>
      <c r="H32" s="415">
        <f>G32/4</f>
        <v>0</v>
      </c>
      <c r="P32" s="631"/>
      <c r="Q32" s="632"/>
      <c r="R32" s="632"/>
      <c r="S32" s="632"/>
    </row>
    <row r="33" spans="1:19" s="615" customFormat="1" ht="29.25" customHeight="1" x14ac:dyDescent="0.25">
      <c r="A33" s="171" t="s">
        <v>1461</v>
      </c>
      <c r="B33" s="702">
        <v>2821009</v>
      </c>
      <c r="C33" s="675">
        <v>4</v>
      </c>
      <c r="D33" s="700">
        <v>750</v>
      </c>
      <c r="E33" s="460">
        <f t="shared" si="2"/>
        <v>3000</v>
      </c>
      <c r="F33" s="333"/>
      <c r="G33" s="698"/>
      <c r="H33" s="415">
        <f>G33/4</f>
        <v>0</v>
      </c>
      <c r="P33" s="631"/>
      <c r="Q33" s="632"/>
      <c r="R33" s="632"/>
      <c r="S33" s="632"/>
    </row>
    <row r="34" spans="1:19" s="615" customFormat="1" ht="25.5" customHeight="1" x14ac:dyDescent="0.25">
      <c r="A34" s="171" t="s">
        <v>1462</v>
      </c>
      <c r="B34" s="638">
        <v>2210701</v>
      </c>
      <c r="C34" s="638">
        <v>4</v>
      </c>
      <c r="D34" s="639">
        <v>175</v>
      </c>
      <c r="E34" s="460">
        <f t="shared" si="2"/>
        <v>700</v>
      </c>
      <c r="F34" s="333"/>
      <c r="G34" s="698"/>
      <c r="H34" s="412"/>
      <c r="P34" s="631"/>
      <c r="Q34" s="632"/>
      <c r="R34" s="632"/>
      <c r="S34" s="632"/>
    </row>
    <row r="35" spans="1:19" s="615" customFormat="1" ht="25.5" customHeight="1" x14ac:dyDescent="0.25">
      <c r="A35" s="171" t="s">
        <v>1463</v>
      </c>
      <c r="B35" s="638">
        <v>2210406</v>
      </c>
      <c r="C35" s="638">
        <v>2</v>
      </c>
      <c r="D35" s="639">
        <v>400</v>
      </c>
      <c r="E35" s="460">
        <f t="shared" si="2"/>
        <v>800</v>
      </c>
      <c r="F35" s="333"/>
      <c r="G35" s="698"/>
      <c r="H35" s="412"/>
      <c r="P35" s="631"/>
      <c r="Q35" s="632"/>
      <c r="R35" s="632"/>
      <c r="S35" s="632"/>
    </row>
    <row r="36" spans="1:19" s="615" customFormat="1" ht="26.25" customHeight="1" x14ac:dyDescent="0.25">
      <c r="A36" s="171" t="s">
        <v>1464</v>
      </c>
      <c r="B36" s="638">
        <v>2210203</v>
      </c>
      <c r="C36" s="638">
        <v>1</v>
      </c>
      <c r="D36" s="639">
        <v>200</v>
      </c>
      <c r="E36" s="460">
        <f t="shared" si="2"/>
        <v>200</v>
      </c>
      <c r="F36" s="333"/>
      <c r="G36" s="698"/>
      <c r="H36" s="412"/>
      <c r="P36" s="631"/>
      <c r="Q36" s="632"/>
      <c r="R36" s="632"/>
      <c r="S36" s="632"/>
    </row>
    <row r="37" spans="1:19" s="615" customFormat="1" ht="25.5" customHeight="1" x14ac:dyDescent="0.25">
      <c r="A37" s="171" t="s">
        <v>1125</v>
      </c>
      <c r="B37" s="638">
        <v>2210101</v>
      </c>
      <c r="C37" s="638">
        <v>1</v>
      </c>
      <c r="D37" s="639">
        <v>500</v>
      </c>
      <c r="E37" s="460">
        <f t="shared" si="2"/>
        <v>500</v>
      </c>
      <c r="F37" s="333"/>
      <c r="G37" s="698"/>
      <c r="H37" s="412"/>
      <c r="P37" s="631"/>
      <c r="Q37" s="632"/>
      <c r="R37" s="632"/>
      <c r="S37" s="632"/>
    </row>
    <row r="38" spans="1:19" s="615" customFormat="1" ht="33" customHeight="1" x14ac:dyDescent="0.25">
      <c r="A38" s="171" t="s">
        <v>1465</v>
      </c>
      <c r="B38" s="638">
        <v>2210623</v>
      </c>
      <c r="C38" s="638">
        <v>1</v>
      </c>
      <c r="D38" s="639">
        <v>773</v>
      </c>
      <c r="E38" s="460">
        <f t="shared" si="2"/>
        <v>773</v>
      </c>
      <c r="F38" s="333"/>
      <c r="G38" s="698"/>
      <c r="H38" s="412"/>
      <c r="P38" s="631"/>
      <c r="Q38" s="632"/>
      <c r="R38" s="632"/>
      <c r="S38" s="632"/>
    </row>
    <row r="39" spans="1:19" s="615" customFormat="1" ht="24.75" customHeight="1" x14ac:dyDescent="0.25">
      <c r="A39" s="171" t="s">
        <v>1466</v>
      </c>
      <c r="B39" s="703">
        <v>2821009</v>
      </c>
      <c r="C39" s="703">
        <v>4</v>
      </c>
      <c r="D39" s="639">
        <v>500</v>
      </c>
      <c r="E39" s="460">
        <f>D39*C39</f>
        <v>2000</v>
      </c>
      <c r="F39" s="333"/>
      <c r="G39" s="698"/>
      <c r="H39" s="412"/>
      <c r="P39" s="631"/>
      <c r="Q39" s="632"/>
      <c r="R39" s="632"/>
      <c r="S39" s="632"/>
    </row>
    <row r="40" spans="1:19" s="615" customFormat="1" ht="33" customHeight="1" x14ac:dyDescent="0.25">
      <c r="A40" s="171" t="s">
        <v>1467</v>
      </c>
      <c r="B40" s="703">
        <v>2821010</v>
      </c>
      <c r="C40" s="703">
        <v>1</v>
      </c>
      <c r="D40" s="639">
        <v>50000</v>
      </c>
      <c r="E40" s="460">
        <v>50000</v>
      </c>
      <c r="F40" s="333" t="s">
        <v>1468</v>
      </c>
      <c r="G40" s="698"/>
      <c r="H40" s="412"/>
      <c r="P40" s="631"/>
      <c r="Q40" s="632"/>
      <c r="R40" s="632"/>
      <c r="S40" s="632"/>
    </row>
    <row r="41" spans="1:19" ht="26.25" customHeight="1" x14ac:dyDescent="0.25">
      <c r="A41" s="767" t="s">
        <v>143</v>
      </c>
      <c r="B41" s="768"/>
      <c r="C41" s="768"/>
      <c r="D41" s="769"/>
      <c r="E41" s="326"/>
      <c r="F41" s="351"/>
      <c r="G41" s="412"/>
      <c r="H41" s="412"/>
      <c r="P41" s="3"/>
      <c r="Q41" s="4"/>
      <c r="R41" s="4"/>
      <c r="S41" s="4"/>
    </row>
    <row r="42" spans="1:19" ht="27" customHeight="1" x14ac:dyDescent="0.25">
      <c r="A42" s="813" t="s">
        <v>144</v>
      </c>
      <c r="B42" s="814"/>
      <c r="C42" s="814"/>
      <c r="D42" s="815"/>
      <c r="E42" s="346"/>
      <c r="F42" s="345"/>
      <c r="G42" s="412"/>
      <c r="H42" s="412"/>
      <c r="P42" s="3"/>
      <c r="Q42" s="4"/>
      <c r="R42" s="4"/>
      <c r="S42" s="4"/>
    </row>
    <row r="43" spans="1:19" ht="39" customHeight="1" x14ac:dyDescent="0.25">
      <c r="A43" s="341" t="s">
        <v>1119</v>
      </c>
      <c r="B43" s="342">
        <v>2210709</v>
      </c>
      <c r="C43" s="341">
        <v>4</v>
      </c>
      <c r="D43" s="343">
        <v>500</v>
      </c>
      <c r="E43" s="343">
        <f>C43*D43</f>
        <v>2000</v>
      </c>
      <c r="F43" s="341" t="s">
        <v>1131</v>
      </c>
      <c r="G43" s="412"/>
      <c r="H43" s="412"/>
      <c r="P43" s="3"/>
      <c r="Q43" s="4"/>
      <c r="R43" s="4"/>
      <c r="S43" s="4"/>
    </row>
    <row r="44" spans="1:19" ht="30" x14ac:dyDescent="0.25">
      <c r="A44" s="341" t="s">
        <v>1120</v>
      </c>
      <c r="B44" s="342">
        <v>2210502</v>
      </c>
      <c r="C44" s="341">
        <v>4</v>
      </c>
      <c r="D44" s="343">
        <v>1075</v>
      </c>
      <c r="E44" s="343">
        <f t="shared" ref="E44:E57" si="3">C44*D44</f>
        <v>4300</v>
      </c>
      <c r="F44" s="341" t="s">
        <v>1132</v>
      </c>
      <c r="G44" s="412"/>
      <c r="H44" s="412"/>
      <c r="P44" s="3"/>
      <c r="Q44" s="4"/>
      <c r="R44" s="4"/>
      <c r="S44" s="4"/>
    </row>
    <row r="45" spans="1:19" ht="29.25" x14ac:dyDescent="0.25">
      <c r="A45" s="324" t="s">
        <v>1</v>
      </c>
      <c r="B45" s="324" t="s">
        <v>2</v>
      </c>
      <c r="C45" s="324" t="s">
        <v>1092</v>
      </c>
      <c r="D45" s="430" t="s">
        <v>1129</v>
      </c>
      <c r="E45" s="457" t="s">
        <v>1130</v>
      </c>
      <c r="F45" s="323" t="s">
        <v>6</v>
      </c>
      <c r="G45" s="412"/>
      <c r="H45" s="412"/>
      <c r="P45" s="3"/>
      <c r="Q45" s="4"/>
      <c r="R45" s="4"/>
      <c r="S45" s="4"/>
    </row>
    <row r="46" spans="1:19" ht="15.75" x14ac:dyDescent="0.25">
      <c r="A46" s="333" t="s">
        <v>1271</v>
      </c>
      <c r="B46" s="413">
        <v>2211101</v>
      </c>
      <c r="C46" s="754">
        <v>1</v>
      </c>
      <c r="D46" s="348">
        <v>1000</v>
      </c>
      <c r="E46" s="432">
        <f t="shared" ref="E46" si="4">D46*C46</f>
        <v>1000</v>
      </c>
      <c r="F46" s="345"/>
      <c r="G46" s="412"/>
      <c r="H46" s="412"/>
      <c r="P46" s="3"/>
      <c r="Q46" s="4"/>
      <c r="R46" s="4"/>
      <c r="S46" s="4"/>
    </row>
    <row r="47" spans="1:19" s="615" customFormat="1" ht="39.75" customHeight="1" x14ac:dyDescent="0.25">
      <c r="A47" s="341" t="s">
        <v>1121</v>
      </c>
      <c r="B47" s="342">
        <v>2210502</v>
      </c>
      <c r="C47" s="341">
        <v>4</v>
      </c>
      <c r="D47" s="343">
        <v>599</v>
      </c>
      <c r="E47" s="343">
        <f t="shared" si="3"/>
        <v>2396</v>
      </c>
      <c r="F47" s="341" t="s">
        <v>1133</v>
      </c>
      <c r="G47" s="412"/>
      <c r="H47" s="412"/>
      <c r="P47" s="631"/>
      <c r="Q47" s="632"/>
      <c r="R47" s="632"/>
      <c r="S47" s="632"/>
    </row>
    <row r="48" spans="1:19" s="615" customFormat="1" ht="15.75" x14ac:dyDescent="0.25">
      <c r="A48" s="341" t="s">
        <v>145</v>
      </c>
      <c r="B48" s="342">
        <v>2210201</v>
      </c>
      <c r="C48" s="341">
        <v>4</v>
      </c>
      <c r="D48" s="343">
        <v>1750</v>
      </c>
      <c r="E48" s="343">
        <f t="shared" si="3"/>
        <v>7000</v>
      </c>
      <c r="F48" s="341" t="s">
        <v>146</v>
      </c>
      <c r="G48" s="412"/>
      <c r="H48" s="412"/>
      <c r="P48" s="631"/>
      <c r="Q48" s="632"/>
      <c r="R48" s="632"/>
      <c r="S48" s="632"/>
    </row>
    <row r="49" spans="1:19" s="615" customFormat="1" ht="15.75" x14ac:dyDescent="0.25">
      <c r="A49" s="341" t="s">
        <v>147</v>
      </c>
      <c r="B49" s="342">
        <v>2210202</v>
      </c>
      <c r="C49" s="341">
        <v>4</v>
      </c>
      <c r="D49" s="343">
        <v>375</v>
      </c>
      <c r="E49" s="343">
        <f t="shared" si="3"/>
        <v>1500</v>
      </c>
      <c r="F49" s="341" t="s">
        <v>36</v>
      </c>
      <c r="G49" s="412"/>
      <c r="H49" s="412"/>
      <c r="P49" s="631"/>
      <c r="Q49" s="632"/>
      <c r="R49" s="632"/>
      <c r="S49" s="632"/>
    </row>
    <row r="50" spans="1:19" s="615" customFormat="1" ht="15.75" x14ac:dyDescent="0.25">
      <c r="A50" s="341" t="s">
        <v>1122</v>
      </c>
      <c r="B50" s="342">
        <v>2210204</v>
      </c>
      <c r="C50" s="341">
        <v>1</v>
      </c>
      <c r="D50" s="343">
        <v>500</v>
      </c>
      <c r="E50" s="343">
        <f t="shared" si="3"/>
        <v>500</v>
      </c>
      <c r="F50" s="341" t="s">
        <v>1134</v>
      </c>
      <c r="G50" s="412"/>
      <c r="H50" s="412"/>
      <c r="P50" s="631"/>
      <c r="Q50" s="632"/>
      <c r="R50" s="632"/>
      <c r="S50" s="632"/>
    </row>
    <row r="51" spans="1:19" s="615" customFormat="1" ht="30" x14ac:dyDescent="0.25">
      <c r="A51" s="341" t="s">
        <v>1123</v>
      </c>
      <c r="B51" s="342">
        <v>2210603</v>
      </c>
      <c r="C51" s="341">
        <v>1</v>
      </c>
      <c r="D51" s="343">
        <v>8500</v>
      </c>
      <c r="E51" s="343">
        <f t="shared" si="3"/>
        <v>8500</v>
      </c>
      <c r="F51" s="341" t="s">
        <v>149</v>
      </c>
      <c r="G51" s="412"/>
      <c r="H51" s="412"/>
      <c r="P51" s="631"/>
      <c r="Q51" s="632"/>
      <c r="R51" s="632"/>
      <c r="S51" s="632"/>
    </row>
    <row r="52" spans="1:19" s="615" customFormat="1" ht="45" x14ac:dyDescent="0.25">
      <c r="A52" s="341" t="s">
        <v>1124</v>
      </c>
      <c r="B52" s="342">
        <v>2210623</v>
      </c>
      <c r="C52" s="341">
        <v>1</v>
      </c>
      <c r="D52" s="343">
        <v>7000</v>
      </c>
      <c r="E52" s="343">
        <f t="shared" si="3"/>
        <v>7000</v>
      </c>
      <c r="F52" s="341" t="s">
        <v>1135</v>
      </c>
      <c r="G52" s="412"/>
      <c r="H52" s="412"/>
      <c r="P52" s="631"/>
      <c r="Q52" s="632"/>
      <c r="R52" s="632"/>
      <c r="S52" s="632"/>
    </row>
    <row r="53" spans="1:19" s="615" customFormat="1" ht="15.75" x14ac:dyDescent="0.25">
      <c r="A53" s="341" t="s">
        <v>150</v>
      </c>
      <c r="B53" s="342">
        <v>2210505</v>
      </c>
      <c r="C53" s="341">
        <v>4</v>
      </c>
      <c r="D53" s="343">
        <v>1625</v>
      </c>
      <c r="E53" s="343">
        <f t="shared" si="3"/>
        <v>6500</v>
      </c>
      <c r="F53" s="341" t="s">
        <v>151</v>
      </c>
      <c r="G53" s="412"/>
      <c r="H53" s="412"/>
      <c r="P53" s="631"/>
      <c r="Q53" s="632"/>
      <c r="R53" s="632"/>
      <c r="S53" s="632"/>
    </row>
    <row r="54" spans="1:19" s="615" customFormat="1" ht="33.75" customHeight="1" x14ac:dyDescent="0.25">
      <c r="A54" s="341" t="s">
        <v>1125</v>
      </c>
      <c r="B54" s="342">
        <v>2210101</v>
      </c>
      <c r="C54" s="341">
        <v>1</v>
      </c>
      <c r="D54" s="343">
        <v>2665</v>
      </c>
      <c r="E54" s="343">
        <f t="shared" si="3"/>
        <v>2665</v>
      </c>
      <c r="F54" s="341" t="s">
        <v>152</v>
      </c>
      <c r="G54" s="412"/>
      <c r="H54" s="412"/>
      <c r="P54" s="631"/>
      <c r="Q54" s="632"/>
      <c r="R54" s="632"/>
      <c r="S54" s="632"/>
    </row>
    <row r="55" spans="1:19" s="615" customFormat="1" ht="15.75" x14ac:dyDescent="0.25">
      <c r="A55" s="341" t="s">
        <v>1126</v>
      </c>
      <c r="B55" s="342">
        <v>2210404</v>
      </c>
      <c r="C55" s="341">
        <v>4</v>
      </c>
      <c r="D55" s="343">
        <v>500</v>
      </c>
      <c r="E55" s="343">
        <f t="shared" si="3"/>
        <v>2000</v>
      </c>
      <c r="F55" s="341" t="s">
        <v>153</v>
      </c>
      <c r="G55" s="412"/>
      <c r="H55" s="412"/>
      <c r="P55" s="631"/>
      <c r="Q55" s="632"/>
      <c r="R55" s="632"/>
      <c r="S55" s="632"/>
    </row>
    <row r="56" spans="1:19" s="615" customFormat="1" ht="15.75" hidden="1" customHeight="1" x14ac:dyDescent="0.25">
      <c r="A56" s="341" t="s">
        <v>1127</v>
      </c>
      <c r="B56" s="342">
        <v>2210510</v>
      </c>
      <c r="C56" s="341">
        <v>4</v>
      </c>
      <c r="D56" s="343">
        <v>1387.5</v>
      </c>
      <c r="E56" s="343">
        <f t="shared" si="3"/>
        <v>5550</v>
      </c>
      <c r="F56" s="341" t="s">
        <v>154</v>
      </c>
      <c r="G56" s="412"/>
      <c r="H56" s="412"/>
      <c r="P56" s="631"/>
      <c r="Q56" s="632"/>
      <c r="R56" s="632"/>
      <c r="S56" s="632"/>
    </row>
    <row r="57" spans="1:19" s="615" customFormat="1" ht="26.25" customHeight="1" x14ac:dyDescent="0.25">
      <c r="A57" s="341" t="s">
        <v>1128</v>
      </c>
      <c r="B57" s="342">
        <v>2111238</v>
      </c>
      <c r="C57" s="341">
        <v>4</v>
      </c>
      <c r="D57" s="343">
        <v>750</v>
      </c>
      <c r="E57" s="343">
        <f t="shared" si="3"/>
        <v>3000</v>
      </c>
      <c r="F57" s="341" t="s">
        <v>155</v>
      </c>
      <c r="G57" s="412"/>
      <c r="H57" s="412"/>
      <c r="P57" s="631"/>
      <c r="Q57" s="632"/>
      <c r="R57" s="632"/>
      <c r="S57" s="632"/>
    </row>
    <row r="58" spans="1:19" ht="34.5" customHeight="1" x14ac:dyDescent="0.25">
      <c r="A58" s="355" t="s">
        <v>166</v>
      </c>
      <c r="B58" s="418"/>
      <c r="C58" s="418"/>
      <c r="D58" s="433"/>
      <c r="E58" s="423">
        <v>2964256.01</v>
      </c>
      <c r="F58" s="321"/>
      <c r="G58" s="412"/>
      <c r="H58" s="412"/>
      <c r="P58" s="3"/>
      <c r="Q58" s="4"/>
      <c r="R58" s="4"/>
      <c r="S58" s="4"/>
    </row>
    <row r="59" spans="1:19" ht="24.75" customHeight="1" x14ac:dyDescent="0.2">
      <c r="A59" s="2"/>
      <c r="D59" s="2"/>
      <c r="E59" s="2"/>
      <c r="F59" s="2"/>
      <c r="P59" s="3"/>
      <c r="Q59" s="4"/>
      <c r="R59" s="4"/>
      <c r="S59" s="4"/>
    </row>
    <row r="60" spans="1:19" ht="18.75" customHeight="1" x14ac:dyDescent="0.2">
      <c r="A60" s="537"/>
      <c r="B60" s="10"/>
      <c r="C60" s="10"/>
      <c r="D60" s="320"/>
      <c r="E60" s="11"/>
      <c r="F60" s="12"/>
      <c r="P60" s="3"/>
      <c r="Q60" s="4"/>
      <c r="R60" s="4"/>
      <c r="S60" s="4"/>
    </row>
    <row r="61" spans="1:19" ht="18.75" customHeight="1" x14ac:dyDescent="0.2">
      <c r="A61" s="537"/>
      <c r="B61" s="10"/>
      <c r="C61" s="10"/>
      <c r="D61" s="320"/>
      <c r="E61" s="11"/>
      <c r="F61" s="12"/>
      <c r="P61" s="3"/>
      <c r="Q61" s="4"/>
      <c r="R61" s="4"/>
      <c r="S61" s="4"/>
    </row>
    <row r="62" spans="1:19" ht="18.75" customHeight="1" x14ac:dyDescent="0.2">
      <c r="A62" s="537"/>
      <c r="B62" s="10"/>
      <c r="C62" s="10"/>
      <c r="D62" s="320"/>
      <c r="E62" s="11"/>
      <c r="F62" s="12"/>
      <c r="P62" s="3"/>
      <c r="Q62" s="4"/>
      <c r="R62" s="4"/>
      <c r="S62" s="4"/>
    </row>
    <row r="63" spans="1:19" ht="18.75" customHeight="1" x14ac:dyDescent="0.2">
      <c r="A63" s="537"/>
      <c r="B63" s="10"/>
      <c r="C63" s="10"/>
      <c r="D63" s="320"/>
      <c r="E63" s="11"/>
      <c r="F63" s="12"/>
      <c r="P63" s="3"/>
      <c r="Q63" s="4"/>
      <c r="R63" s="4"/>
      <c r="S63" s="4"/>
    </row>
    <row r="64" spans="1:19" ht="18.75" customHeight="1" x14ac:dyDescent="0.2">
      <c r="A64" s="537"/>
      <c r="B64" s="10"/>
      <c r="C64" s="10"/>
      <c r="D64" s="320"/>
      <c r="E64" s="11"/>
      <c r="F64" s="12"/>
      <c r="P64" s="3"/>
      <c r="Q64" s="4"/>
      <c r="R64" s="4"/>
      <c r="S64" s="4"/>
    </row>
    <row r="65" spans="1:19" ht="18.75" customHeight="1" x14ac:dyDescent="0.2">
      <c r="A65" s="538"/>
      <c r="B65" s="13"/>
      <c r="C65" s="13"/>
      <c r="D65" s="434"/>
      <c r="E65" s="14"/>
      <c r="F65" s="15"/>
      <c r="P65" s="3"/>
      <c r="Q65" s="4"/>
      <c r="R65" s="4"/>
      <c r="S65" s="4"/>
    </row>
    <row r="66" spans="1:19" ht="18.75" customHeight="1" x14ac:dyDescent="0.2">
      <c r="A66" s="538"/>
      <c r="B66" s="13"/>
      <c r="C66" s="13"/>
      <c r="D66" s="434"/>
      <c r="E66" s="14"/>
      <c r="F66" s="15"/>
      <c r="P66" s="3"/>
      <c r="Q66" s="4"/>
      <c r="R66" s="4"/>
      <c r="S66" s="4"/>
    </row>
    <row r="67" spans="1:19" ht="18.75" customHeight="1" x14ac:dyDescent="0.2">
      <c r="A67" s="538"/>
      <c r="B67" s="13"/>
      <c r="C67" s="13"/>
      <c r="D67" s="434"/>
      <c r="E67" s="14"/>
      <c r="F67" s="16"/>
      <c r="P67" s="3"/>
      <c r="Q67" s="4"/>
      <c r="R67" s="4"/>
      <c r="S67" s="4"/>
    </row>
    <row r="68" spans="1:19" ht="18.75" customHeight="1" x14ac:dyDescent="0.2">
      <c r="A68" s="538"/>
      <c r="B68" s="13"/>
      <c r="C68" s="13"/>
      <c r="D68" s="434"/>
      <c r="E68" s="14"/>
      <c r="F68" s="16"/>
      <c r="P68" s="3"/>
      <c r="Q68" s="4"/>
      <c r="R68" s="4"/>
      <c r="S68" s="4"/>
    </row>
    <row r="69" spans="1:19" ht="18.75" customHeight="1" x14ac:dyDescent="0.2">
      <c r="A69" s="538"/>
      <c r="B69" s="13"/>
      <c r="C69" s="13"/>
      <c r="D69" s="434"/>
      <c r="E69" s="14"/>
      <c r="F69" s="15"/>
      <c r="P69" s="3"/>
      <c r="Q69" s="4"/>
      <c r="R69" s="4"/>
      <c r="S69" s="4"/>
    </row>
    <row r="70" spans="1:19" x14ac:dyDescent="0.2">
      <c r="A70" s="30"/>
      <c r="F70" s="15"/>
    </row>
    <row r="71" spans="1:19" x14ac:dyDescent="0.2">
      <c r="A71" s="30"/>
      <c r="F71" s="15"/>
    </row>
    <row r="72" spans="1:19" x14ac:dyDescent="0.2">
      <c r="A72" s="30"/>
      <c r="F72" s="15"/>
    </row>
    <row r="73" spans="1:19" x14ac:dyDescent="0.2">
      <c r="A73" s="30"/>
      <c r="F73" s="15"/>
    </row>
    <row r="74" spans="1:19" x14ac:dyDescent="0.2">
      <c r="A74" s="30"/>
      <c r="F74" s="15"/>
    </row>
    <row r="75" spans="1:19" x14ac:dyDescent="0.2">
      <c r="A75" s="30"/>
      <c r="F75" s="15"/>
    </row>
    <row r="76" spans="1:19" x14ac:dyDescent="0.2">
      <c r="A76" s="30"/>
      <c r="F76" s="15"/>
    </row>
    <row r="77" spans="1:19" x14ac:dyDescent="0.2">
      <c r="A77" s="30"/>
      <c r="F77" s="15"/>
    </row>
    <row r="78" spans="1:19" x14ac:dyDescent="0.2">
      <c r="A78" s="15"/>
      <c r="F78" s="15"/>
    </row>
    <row r="79" spans="1:19" x14ac:dyDescent="0.2">
      <c r="A79" s="15"/>
      <c r="F79" s="16"/>
    </row>
    <row r="80" spans="1:19" x14ac:dyDescent="0.2">
      <c r="A80" s="15"/>
      <c r="F80" s="15"/>
    </row>
    <row r="81" spans="1:6" x14ac:dyDescent="0.2">
      <c r="A81" s="537"/>
      <c r="B81" s="25"/>
      <c r="C81" s="25"/>
      <c r="D81" s="359"/>
      <c r="F81" s="15"/>
    </row>
    <row r="82" spans="1:6" x14ac:dyDescent="0.2">
      <c r="A82" s="537"/>
      <c r="B82" s="25"/>
      <c r="C82" s="25"/>
      <c r="D82" s="359"/>
      <c r="F82" s="15"/>
    </row>
    <row r="83" spans="1:6" x14ac:dyDescent="0.2">
      <c r="A83" s="15"/>
      <c r="F83" s="15"/>
    </row>
    <row r="84" spans="1:6" x14ac:dyDescent="0.2">
      <c r="A84" s="15"/>
      <c r="F84" s="15"/>
    </row>
    <row r="85" spans="1:6" x14ac:dyDescent="0.2">
      <c r="A85" s="15"/>
      <c r="F85" s="15"/>
    </row>
    <row r="86" spans="1:6" x14ac:dyDescent="0.2">
      <c r="A86" s="15"/>
      <c r="F86" s="15"/>
    </row>
    <row r="87" spans="1:6" x14ac:dyDescent="0.2">
      <c r="A87" s="15"/>
      <c r="F87" s="15"/>
    </row>
    <row r="88" spans="1:6" x14ac:dyDescent="0.2">
      <c r="A88" s="15"/>
      <c r="F88" s="15"/>
    </row>
    <row r="89" spans="1:6" x14ac:dyDescent="0.2">
      <c r="A89" s="15"/>
      <c r="F89" s="15"/>
    </row>
    <row r="90" spans="1:6" x14ac:dyDescent="0.2">
      <c r="A90" s="15"/>
      <c r="F90" s="15"/>
    </row>
    <row r="91" spans="1:6" x14ac:dyDescent="0.2">
      <c r="A91" s="537"/>
      <c r="B91" s="25"/>
      <c r="C91" s="25"/>
      <c r="D91" s="359"/>
      <c r="F91" s="15"/>
    </row>
    <row r="92" spans="1:6" x14ac:dyDescent="0.2">
      <c r="A92" s="15"/>
      <c r="F92" s="15"/>
    </row>
    <row r="93" spans="1:6" x14ac:dyDescent="0.2">
      <c r="F93" s="15"/>
    </row>
    <row r="94" spans="1:6" x14ac:dyDescent="0.2">
      <c r="A94" s="24"/>
      <c r="F94" s="15"/>
    </row>
    <row r="95" spans="1:6" x14ac:dyDescent="0.2">
      <c r="A95" s="24"/>
      <c r="F95" s="15"/>
    </row>
    <row r="96" spans="1:6" x14ac:dyDescent="0.2">
      <c r="A96" s="24"/>
      <c r="F96" s="15"/>
    </row>
    <row r="97" spans="1:6" x14ac:dyDescent="0.2">
      <c r="A97" s="24"/>
      <c r="F97" s="15"/>
    </row>
    <row r="98" spans="1:6" x14ac:dyDescent="0.2">
      <c r="A98" s="24"/>
      <c r="F98" s="15"/>
    </row>
    <row r="99" spans="1:6" x14ac:dyDescent="0.2">
      <c r="A99" s="24"/>
      <c r="F99" s="15"/>
    </row>
    <row r="100" spans="1:6" x14ac:dyDescent="0.2">
      <c r="A100" s="24"/>
      <c r="F100" s="15"/>
    </row>
    <row r="101" spans="1:6" x14ac:dyDescent="0.2">
      <c r="A101" s="24"/>
      <c r="F101" s="15"/>
    </row>
    <row r="102" spans="1:6" x14ac:dyDescent="0.2">
      <c r="A102" s="24"/>
      <c r="F102" s="15"/>
    </row>
    <row r="103" spans="1:6" x14ac:dyDescent="0.2">
      <c r="A103" s="24"/>
      <c r="F103" s="15"/>
    </row>
    <row r="104" spans="1:6" x14ac:dyDescent="0.2">
      <c r="A104" s="24"/>
      <c r="F104" s="15"/>
    </row>
    <row r="105" spans="1:6" x14ac:dyDescent="0.2">
      <c r="A105" s="24"/>
      <c r="F105" s="16"/>
    </row>
    <row r="106" spans="1:6" x14ac:dyDescent="0.2">
      <c r="A106" s="24"/>
      <c r="F106" s="16"/>
    </row>
    <row r="107" spans="1:6" x14ac:dyDescent="0.2">
      <c r="A107" s="24"/>
      <c r="F107" s="16"/>
    </row>
    <row r="108" spans="1:6" x14ac:dyDescent="0.2">
      <c r="A108" s="24"/>
      <c r="F108" s="16"/>
    </row>
    <row r="109" spans="1:6" x14ac:dyDescent="0.2">
      <c r="A109" s="24"/>
      <c r="F109" s="16"/>
    </row>
    <row r="110" spans="1:6" x14ac:dyDescent="0.2">
      <c r="A110" s="26"/>
      <c r="B110" s="19"/>
      <c r="C110" s="19"/>
      <c r="E110" s="14"/>
      <c r="F110" s="16"/>
    </row>
    <row r="111" spans="1:6" x14ac:dyDescent="0.2">
      <c r="A111" s="22"/>
      <c r="B111" s="21"/>
      <c r="C111" s="21"/>
      <c r="F111" s="15"/>
    </row>
    <row r="112" spans="1:6" x14ac:dyDescent="0.2">
      <c r="A112" s="22"/>
      <c r="B112" s="21"/>
      <c r="C112" s="21"/>
      <c r="F112" s="15"/>
    </row>
    <row r="113" spans="1:6" x14ac:dyDescent="0.2">
      <c r="A113" s="22"/>
      <c r="B113" s="21"/>
      <c r="C113" s="21"/>
      <c r="F113" s="15"/>
    </row>
    <row r="114" spans="1:6" x14ac:dyDescent="0.2">
      <c r="F114" s="15"/>
    </row>
    <row r="115" spans="1:6" x14ac:dyDescent="0.2">
      <c r="A115" s="27"/>
      <c r="B115" s="28"/>
      <c r="C115" s="28"/>
      <c r="F115" s="15"/>
    </row>
    <row r="116" spans="1:6" x14ac:dyDescent="0.2">
      <c r="A116" s="27"/>
      <c r="B116" s="28"/>
      <c r="C116" s="28"/>
      <c r="F116" s="15"/>
    </row>
    <row r="117" spans="1:6" x14ac:dyDescent="0.2">
      <c r="A117" s="9"/>
      <c r="B117" s="25"/>
      <c r="C117" s="25"/>
      <c r="D117" s="359"/>
      <c r="F117" s="15"/>
    </row>
    <row r="118" spans="1:6" x14ac:dyDescent="0.2">
      <c r="A118" s="9"/>
      <c r="B118" s="25"/>
      <c r="C118" s="25"/>
      <c r="D118" s="359"/>
      <c r="F118" s="15"/>
    </row>
    <row r="119" spans="1:6" x14ac:dyDescent="0.2">
      <c r="A119" s="26"/>
      <c r="B119" s="19"/>
      <c r="C119" s="19"/>
      <c r="F119" s="15"/>
    </row>
    <row r="120" spans="1:6" x14ac:dyDescent="0.2">
      <c r="A120" s="26"/>
      <c r="B120" s="19"/>
      <c r="C120" s="19"/>
      <c r="F120" s="15"/>
    </row>
    <row r="121" spans="1:6" x14ac:dyDescent="0.2">
      <c r="A121" s="26"/>
      <c r="B121" s="19"/>
      <c r="C121" s="19"/>
      <c r="F121" s="15"/>
    </row>
    <row r="122" spans="1:6" x14ac:dyDescent="0.2">
      <c r="A122" s="26"/>
      <c r="B122" s="19"/>
      <c r="C122" s="19"/>
      <c r="F122" s="15"/>
    </row>
    <row r="123" spans="1:6" x14ac:dyDescent="0.2">
      <c r="A123" s="26"/>
      <c r="B123" s="19"/>
      <c r="C123" s="19"/>
      <c r="F123" s="15"/>
    </row>
    <row r="124" spans="1:6" x14ac:dyDescent="0.2">
      <c r="A124" s="26"/>
      <c r="B124" s="19"/>
      <c r="C124" s="19"/>
    </row>
    <row r="125" spans="1:6" x14ac:dyDescent="0.2">
      <c r="A125" s="26"/>
      <c r="B125" s="19"/>
      <c r="C125" s="19"/>
    </row>
    <row r="126" spans="1:6" x14ac:dyDescent="0.2">
      <c r="A126" s="26"/>
      <c r="B126" s="19"/>
      <c r="C126" s="19"/>
      <c r="E126" s="2"/>
      <c r="F126" s="30"/>
    </row>
    <row r="127" spans="1:6" x14ac:dyDescent="0.2">
      <c r="A127" s="26"/>
      <c r="B127" s="19"/>
      <c r="C127" s="19"/>
      <c r="E127" s="2"/>
      <c r="F127" s="30"/>
    </row>
    <row r="128" spans="1:6" x14ac:dyDescent="0.2">
      <c r="A128" s="26"/>
      <c r="B128" s="19"/>
      <c r="C128" s="19"/>
      <c r="E128" s="2"/>
      <c r="F128" s="30"/>
    </row>
    <row r="129" spans="1:6" x14ac:dyDescent="0.2">
      <c r="A129" s="26"/>
      <c r="B129" s="19"/>
      <c r="C129" s="19"/>
      <c r="E129" s="2"/>
      <c r="F129" s="30"/>
    </row>
    <row r="130" spans="1:6" x14ac:dyDescent="0.2">
      <c r="A130" s="26"/>
      <c r="B130" s="19"/>
      <c r="C130" s="19"/>
      <c r="E130" s="2"/>
      <c r="F130" s="30"/>
    </row>
    <row r="131" spans="1:6" x14ac:dyDescent="0.2">
      <c r="A131" s="26"/>
      <c r="B131" s="19"/>
      <c r="C131" s="19"/>
      <c r="E131" s="2"/>
      <c r="F131" s="30"/>
    </row>
    <row r="132" spans="1:6" x14ac:dyDescent="0.2">
      <c r="A132" s="26"/>
      <c r="B132" s="19"/>
      <c r="C132" s="19"/>
      <c r="E132" s="2"/>
      <c r="F132" s="30"/>
    </row>
    <row r="133" spans="1:6" x14ac:dyDescent="0.2">
      <c r="E133" s="2"/>
      <c r="F133" s="30"/>
    </row>
    <row r="135" spans="1:6" x14ac:dyDescent="0.2">
      <c r="A135" s="24"/>
      <c r="E135" s="2"/>
      <c r="F135" s="30"/>
    </row>
    <row r="136" spans="1:6" x14ac:dyDescent="0.2">
      <c r="A136" s="24"/>
      <c r="E136" s="2"/>
      <c r="F136" s="30"/>
    </row>
    <row r="137" spans="1:6" x14ac:dyDescent="0.2">
      <c r="A137" s="24"/>
      <c r="E137" s="2"/>
      <c r="F137" s="30"/>
    </row>
    <row r="138" spans="1:6" x14ac:dyDescent="0.2">
      <c r="A138" s="24"/>
      <c r="E138" s="2"/>
      <c r="F138" s="30"/>
    </row>
    <row r="139" spans="1:6" x14ac:dyDescent="0.2">
      <c r="A139" s="24"/>
      <c r="E139" s="2"/>
      <c r="F139" s="30"/>
    </row>
    <row r="140" spans="1:6" x14ac:dyDescent="0.2">
      <c r="A140" s="24"/>
      <c r="E140" s="2"/>
      <c r="F140" s="30"/>
    </row>
    <row r="141" spans="1:6" x14ac:dyDescent="0.2">
      <c r="A141" s="24"/>
      <c r="E141" s="2"/>
      <c r="F141" s="30"/>
    </row>
    <row r="142" spans="1:6" x14ac:dyDescent="0.2">
      <c r="A142" s="24"/>
      <c r="E142" s="2"/>
      <c r="F142" s="30"/>
    </row>
    <row r="143" spans="1:6" x14ac:dyDescent="0.2">
      <c r="A143" s="24"/>
      <c r="E143" s="2"/>
      <c r="F143" s="30"/>
    </row>
    <row r="144" spans="1:6" x14ac:dyDescent="0.2">
      <c r="A144" s="24"/>
      <c r="E144" s="2"/>
      <c r="F144" s="30"/>
    </row>
    <row r="145" spans="1:6" x14ac:dyDescent="0.2">
      <c r="A145" s="24"/>
      <c r="E145" s="2"/>
      <c r="F145" s="30"/>
    </row>
    <row r="146" spans="1:6" x14ac:dyDescent="0.2">
      <c r="A146" s="24"/>
      <c r="E146" s="2"/>
      <c r="F146" s="30"/>
    </row>
    <row r="147" spans="1:6" x14ac:dyDescent="0.2">
      <c r="A147" s="24"/>
      <c r="E147" s="2"/>
      <c r="F147" s="30"/>
    </row>
    <row r="148" spans="1:6" x14ac:dyDescent="0.2">
      <c r="A148" s="24"/>
      <c r="E148" s="2"/>
      <c r="F148" s="30"/>
    </row>
    <row r="149" spans="1:6" x14ac:dyDescent="0.2">
      <c r="A149" s="24"/>
      <c r="E149" s="2"/>
      <c r="F149" s="30"/>
    </row>
    <row r="150" spans="1:6" x14ac:dyDescent="0.2">
      <c r="A150" s="24"/>
      <c r="E150" s="2"/>
      <c r="F150" s="30"/>
    </row>
    <row r="151" spans="1:6" x14ac:dyDescent="0.2">
      <c r="A151" s="24"/>
      <c r="E151" s="2"/>
      <c r="F151" s="30"/>
    </row>
    <row r="152" spans="1:6" x14ac:dyDescent="0.2">
      <c r="A152" s="24"/>
      <c r="E152" s="2"/>
      <c r="F152" s="30"/>
    </row>
    <row r="153" spans="1:6" x14ac:dyDescent="0.2">
      <c r="A153" s="24"/>
      <c r="E153" s="2"/>
      <c r="F153" s="30"/>
    </row>
    <row r="154" spans="1:6" x14ac:dyDescent="0.2">
      <c r="A154" s="24"/>
      <c r="E154" s="2"/>
      <c r="F154" s="30"/>
    </row>
    <row r="155" spans="1:6" x14ac:dyDescent="0.2">
      <c r="A155" s="24"/>
      <c r="E155" s="2"/>
      <c r="F155" s="30"/>
    </row>
    <row r="156" spans="1:6" x14ac:dyDescent="0.2">
      <c r="A156" s="24"/>
      <c r="E156" s="2"/>
      <c r="F156" s="30"/>
    </row>
  </sheetData>
  <mergeCells count="13">
    <mergeCell ref="A1:F1"/>
    <mergeCell ref="A2:F2"/>
    <mergeCell ref="A4:D4"/>
    <mergeCell ref="A5:D5"/>
    <mergeCell ref="A7:D7"/>
    <mergeCell ref="A28:D28"/>
    <mergeCell ref="A41:D41"/>
    <mergeCell ref="A42:D42"/>
    <mergeCell ref="A8:D8"/>
    <mergeCell ref="A14:D14"/>
    <mergeCell ref="A19:D19"/>
    <mergeCell ref="A23:D23"/>
    <mergeCell ref="A25:D25"/>
  </mergeCells>
  <pageMargins left="0.7" right="0.7" top="0.75" bottom="0.75" header="0.3" footer="0.3"/>
  <pageSetup orientation="landscape" r:id="rId1"/>
  <headerFooter>
    <oddFooter>&amp;L6437&amp;CPage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Layout" topLeftCell="A28" zoomScaleNormal="100" workbookViewId="0">
      <selection activeCell="G31" sqref="G31"/>
    </sheetView>
  </sheetViews>
  <sheetFormatPr defaultRowHeight="15" x14ac:dyDescent="0.25"/>
  <cols>
    <col min="1" max="1" width="5.28515625" customWidth="1"/>
    <col min="2" max="2" width="11" style="436" customWidth="1"/>
    <col min="3" max="3" width="37.28515625" customWidth="1"/>
    <col min="4" max="4" width="9.140625" style="437"/>
    <col min="5" max="5" width="13.140625" customWidth="1"/>
    <col min="6" max="6" width="15.140625" customWidth="1"/>
    <col min="7" max="7" width="31" customWidth="1"/>
  </cols>
  <sheetData>
    <row r="1" spans="1:7" x14ac:dyDescent="0.25">
      <c r="A1" s="823" t="s">
        <v>1184</v>
      </c>
      <c r="B1" s="823"/>
      <c r="C1" s="823"/>
      <c r="D1" s="823"/>
      <c r="E1" s="823"/>
      <c r="F1" s="823"/>
      <c r="G1" s="823"/>
    </row>
    <row r="2" spans="1:7" x14ac:dyDescent="0.25">
      <c r="A2" s="824" t="s">
        <v>1185</v>
      </c>
      <c r="B2" s="824"/>
      <c r="C2" s="824"/>
      <c r="D2" s="824"/>
      <c r="E2" s="824"/>
      <c r="F2" s="824"/>
      <c r="G2" s="824"/>
    </row>
    <row r="3" spans="1:7" x14ac:dyDescent="0.25">
      <c r="A3" s="824" t="s">
        <v>1160</v>
      </c>
      <c r="B3" s="824"/>
      <c r="C3" s="824"/>
      <c r="D3" s="824"/>
      <c r="E3" s="824"/>
      <c r="F3" s="824"/>
      <c r="G3" s="824"/>
    </row>
    <row r="4" spans="1:7" ht="36" customHeight="1" x14ac:dyDescent="0.25">
      <c r="A4" s="349" t="s">
        <v>172</v>
      </c>
      <c r="B4" s="695" t="s">
        <v>1161</v>
      </c>
      <c r="C4" s="349" t="s">
        <v>998</v>
      </c>
      <c r="D4" s="659" t="s">
        <v>1092</v>
      </c>
      <c r="E4" s="696" t="s">
        <v>1136</v>
      </c>
      <c r="F4" s="696" t="s">
        <v>1094</v>
      </c>
      <c r="G4" s="349" t="s">
        <v>6</v>
      </c>
    </row>
    <row r="5" spans="1:7" ht="36" customHeight="1" x14ac:dyDescent="0.25">
      <c r="A5" s="341">
        <v>1</v>
      </c>
      <c r="B5" s="332">
        <v>2210201</v>
      </c>
      <c r="C5" s="171" t="s">
        <v>1137</v>
      </c>
      <c r="D5" s="342">
        <v>4</v>
      </c>
      <c r="E5" s="650">
        <v>1929</v>
      </c>
      <c r="F5" s="343">
        <f t="shared" ref="F5:F10" si="0">E5*D5</f>
        <v>7716</v>
      </c>
      <c r="G5" s="341" t="s">
        <v>1162</v>
      </c>
    </row>
    <row r="6" spans="1:7" ht="41.25" customHeight="1" x14ac:dyDescent="0.25">
      <c r="A6" s="341">
        <v>2</v>
      </c>
      <c r="B6" s="332">
        <v>2210102</v>
      </c>
      <c r="C6" s="171" t="s">
        <v>1138</v>
      </c>
      <c r="D6" s="342">
        <v>2</v>
      </c>
      <c r="E6" s="650">
        <v>1800</v>
      </c>
      <c r="F6" s="343">
        <f t="shared" si="0"/>
        <v>3600</v>
      </c>
      <c r="G6" s="341" t="s">
        <v>148</v>
      </c>
    </row>
    <row r="7" spans="1:7" ht="39" customHeight="1" x14ac:dyDescent="0.25">
      <c r="A7" s="341">
        <v>3</v>
      </c>
      <c r="B7" s="332">
        <v>2210502</v>
      </c>
      <c r="C7" s="341" t="s">
        <v>1139</v>
      </c>
      <c r="D7" s="342">
        <v>2</v>
      </c>
      <c r="E7" s="650">
        <v>2775</v>
      </c>
      <c r="F7" s="343">
        <f t="shared" si="0"/>
        <v>5550</v>
      </c>
      <c r="G7" s="341" t="s">
        <v>1163</v>
      </c>
    </row>
    <row r="8" spans="1:7" ht="52.5" customHeight="1" x14ac:dyDescent="0.25">
      <c r="A8" s="341">
        <v>4</v>
      </c>
      <c r="B8" s="332">
        <v>2210102</v>
      </c>
      <c r="C8" s="341" t="s">
        <v>1140</v>
      </c>
      <c r="D8" s="342">
        <v>1</v>
      </c>
      <c r="E8" s="650">
        <v>4270</v>
      </c>
      <c r="F8" s="343">
        <f t="shared" si="0"/>
        <v>4270</v>
      </c>
      <c r="G8" s="341" t="s">
        <v>1164</v>
      </c>
    </row>
    <row r="9" spans="1:7" ht="44.25" customHeight="1" x14ac:dyDescent="0.25">
      <c r="A9" s="341">
        <v>6</v>
      </c>
      <c r="B9" s="332">
        <v>2210710</v>
      </c>
      <c r="C9" s="341" t="s">
        <v>1141</v>
      </c>
      <c r="D9" s="342">
        <v>1</v>
      </c>
      <c r="E9" s="341">
        <v>950</v>
      </c>
      <c r="F9" s="343">
        <f t="shared" si="0"/>
        <v>950</v>
      </c>
      <c r="G9" s="341" t="s">
        <v>1165</v>
      </c>
    </row>
    <row r="10" spans="1:7" ht="39" customHeight="1" x14ac:dyDescent="0.25">
      <c r="A10" s="341">
        <v>7</v>
      </c>
      <c r="B10" s="332">
        <v>2210709</v>
      </c>
      <c r="C10" s="171" t="s">
        <v>1142</v>
      </c>
      <c r="D10" s="342">
        <v>4</v>
      </c>
      <c r="E10" s="650">
        <v>2295</v>
      </c>
      <c r="F10" s="343">
        <f t="shared" si="0"/>
        <v>9180</v>
      </c>
      <c r="G10" s="341" t="s">
        <v>1166</v>
      </c>
    </row>
    <row r="11" spans="1:7" ht="42.75" customHeight="1" x14ac:dyDescent="0.25">
      <c r="A11" s="341">
        <v>8</v>
      </c>
      <c r="B11" s="332">
        <v>2210710</v>
      </c>
      <c r="C11" s="341" t="s">
        <v>1143</v>
      </c>
      <c r="D11" s="342">
        <v>2</v>
      </c>
      <c r="E11" s="650">
        <v>3650</v>
      </c>
      <c r="F11" s="343">
        <f t="shared" ref="F11:F29" si="1">E11*D11</f>
        <v>7300</v>
      </c>
      <c r="G11" s="341" t="s">
        <v>1167</v>
      </c>
    </row>
    <row r="12" spans="1:7" ht="40.5" customHeight="1" x14ac:dyDescent="0.25">
      <c r="A12" s="341">
        <v>9</v>
      </c>
      <c r="B12" s="332">
        <v>2210710</v>
      </c>
      <c r="C12" s="341" t="s">
        <v>1144</v>
      </c>
      <c r="D12" s="342">
        <v>1</v>
      </c>
      <c r="E12" s="650">
        <v>2505</v>
      </c>
      <c r="F12" s="343">
        <f t="shared" si="1"/>
        <v>2505</v>
      </c>
      <c r="G12" s="341" t="s">
        <v>1168</v>
      </c>
    </row>
    <row r="13" spans="1:7" ht="40.5" customHeight="1" x14ac:dyDescent="0.25">
      <c r="A13" s="341">
        <v>10</v>
      </c>
      <c r="B13" s="332">
        <v>2210709</v>
      </c>
      <c r="C13" s="171" t="s">
        <v>1145</v>
      </c>
      <c r="D13" s="342">
        <v>4</v>
      </c>
      <c r="E13" s="341">
        <v>960</v>
      </c>
      <c r="F13" s="343">
        <f t="shared" si="1"/>
        <v>3840</v>
      </c>
      <c r="G13" s="341" t="s">
        <v>1169</v>
      </c>
    </row>
    <row r="14" spans="1:7" ht="31.5" customHeight="1" x14ac:dyDescent="0.25">
      <c r="A14" s="341">
        <v>11</v>
      </c>
      <c r="B14" s="332">
        <v>2210709</v>
      </c>
      <c r="C14" s="171" t="s">
        <v>1146</v>
      </c>
      <c r="D14" s="342">
        <v>4</v>
      </c>
      <c r="E14" s="341">
        <v>120</v>
      </c>
      <c r="F14" s="343">
        <f t="shared" si="1"/>
        <v>480</v>
      </c>
      <c r="G14" s="341" t="s">
        <v>1170</v>
      </c>
    </row>
    <row r="15" spans="1:7" ht="31.5" customHeight="1" x14ac:dyDescent="0.25">
      <c r="A15" s="341">
        <v>12</v>
      </c>
      <c r="B15" s="332">
        <v>2210709</v>
      </c>
      <c r="C15" s="171" t="s">
        <v>1147</v>
      </c>
      <c r="D15" s="342">
        <v>1</v>
      </c>
      <c r="E15" s="341">
        <v>38500</v>
      </c>
      <c r="F15" s="343">
        <f>E15*D15</f>
        <v>38500</v>
      </c>
      <c r="G15" s="341" t="s">
        <v>1171</v>
      </c>
    </row>
    <row r="16" spans="1:7" ht="31.5" customHeight="1" x14ac:dyDescent="0.25">
      <c r="A16" s="349" t="s">
        <v>172</v>
      </c>
      <c r="B16" s="695" t="s">
        <v>1161</v>
      </c>
      <c r="C16" s="349" t="s">
        <v>998</v>
      </c>
      <c r="D16" s="659" t="s">
        <v>1092</v>
      </c>
      <c r="E16" s="696" t="s">
        <v>1136</v>
      </c>
      <c r="F16" s="696" t="s">
        <v>1094</v>
      </c>
      <c r="G16" s="349" t="s">
        <v>6</v>
      </c>
    </row>
    <row r="17" spans="1:7" ht="49.5" customHeight="1" x14ac:dyDescent="0.25">
      <c r="A17" s="341">
        <v>13</v>
      </c>
      <c r="B17" s="332">
        <v>2210711</v>
      </c>
      <c r="C17" s="171" t="s">
        <v>1148</v>
      </c>
      <c r="D17" s="342">
        <v>4</v>
      </c>
      <c r="E17" s="341">
        <v>285</v>
      </c>
      <c r="F17" s="343">
        <f t="shared" si="1"/>
        <v>1140</v>
      </c>
      <c r="G17" s="341" t="s">
        <v>1172</v>
      </c>
    </row>
    <row r="18" spans="1:7" ht="51.75" customHeight="1" x14ac:dyDescent="0.25">
      <c r="A18" s="341">
        <v>14</v>
      </c>
      <c r="B18" s="332">
        <v>2210711</v>
      </c>
      <c r="C18" s="171" t="s">
        <v>1149</v>
      </c>
      <c r="D18" s="342">
        <v>1</v>
      </c>
      <c r="E18" s="650">
        <v>5600</v>
      </c>
      <c r="F18" s="343">
        <f t="shared" si="1"/>
        <v>5600</v>
      </c>
      <c r="G18" s="341" t="s">
        <v>1173</v>
      </c>
    </row>
    <row r="19" spans="1:7" ht="43.5" customHeight="1" x14ac:dyDescent="0.25">
      <c r="A19" s="341">
        <v>16</v>
      </c>
      <c r="B19" s="332">
        <v>2210511</v>
      </c>
      <c r="C19" s="171" t="s">
        <v>1150</v>
      </c>
      <c r="D19" s="342">
        <v>4</v>
      </c>
      <c r="E19" s="650">
        <v>1225</v>
      </c>
      <c r="F19" s="343">
        <f t="shared" si="1"/>
        <v>4900</v>
      </c>
      <c r="G19" s="341" t="s">
        <v>1174</v>
      </c>
    </row>
    <row r="20" spans="1:7" ht="42" customHeight="1" x14ac:dyDescent="0.25">
      <c r="A20" s="341">
        <v>18</v>
      </c>
      <c r="B20" s="332">
        <v>2210711</v>
      </c>
      <c r="C20" s="171" t="s">
        <v>1151</v>
      </c>
      <c r="D20" s="342">
        <v>1</v>
      </c>
      <c r="E20" s="650">
        <v>1495</v>
      </c>
      <c r="F20" s="343">
        <f t="shared" si="1"/>
        <v>1495</v>
      </c>
      <c r="G20" s="341" t="s">
        <v>1175</v>
      </c>
    </row>
    <row r="21" spans="1:7" ht="45.75" customHeight="1" x14ac:dyDescent="0.25">
      <c r="A21" s="341">
        <v>19</v>
      </c>
      <c r="B21" s="332">
        <v>2210710</v>
      </c>
      <c r="C21" s="171" t="s">
        <v>1152</v>
      </c>
      <c r="D21" s="342">
        <v>1</v>
      </c>
      <c r="E21" s="650">
        <v>2525</v>
      </c>
      <c r="F21" s="343">
        <f t="shared" si="1"/>
        <v>2525</v>
      </c>
      <c r="G21" s="341" t="s">
        <v>1176</v>
      </c>
    </row>
    <row r="22" spans="1:7" ht="57" customHeight="1" x14ac:dyDescent="0.25">
      <c r="A22" s="341">
        <v>20</v>
      </c>
      <c r="B22" s="332">
        <v>2210710</v>
      </c>
      <c r="C22" s="171" t="s">
        <v>1153</v>
      </c>
      <c r="D22" s="342">
        <v>1</v>
      </c>
      <c r="E22" s="650">
        <v>1075</v>
      </c>
      <c r="F22" s="343">
        <f t="shared" si="1"/>
        <v>1075</v>
      </c>
      <c r="G22" s="341" t="s">
        <v>1177</v>
      </c>
    </row>
    <row r="23" spans="1:7" ht="49.5" customHeight="1" x14ac:dyDescent="0.25">
      <c r="A23" s="341">
        <v>21</v>
      </c>
      <c r="B23" s="332">
        <v>2210711</v>
      </c>
      <c r="C23" s="171" t="s">
        <v>1154</v>
      </c>
      <c r="D23" s="342">
        <v>1</v>
      </c>
      <c r="E23" s="650">
        <v>2325</v>
      </c>
      <c r="F23" s="343">
        <f t="shared" si="1"/>
        <v>2325</v>
      </c>
      <c r="G23" s="341" t="s">
        <v>1178</v>
      </c>
    </row>
    <row r="24" spans="1:7" ht="76.5" customHeight="1" x14ac:dyDescent="0.25">
      <c r="A24" s="341">
        <v>22</v>
      </c>
      <c r="B24" s="332">
        <v>2210711</v>
      </c>
      <c r="C24" s="171" t="s">
        <v>1155</v>
      </c>
      <c r="D24" s="342">
        <v>2</v>
      </c>
      <c r="E24" s="341">
        <v>500</v>
      </c>
      <c r="F24" s="343">
        <f t="shared" si="1"/>
        <v>1000</v>
      </c>
      <c r="G24" s="341" t="s">
        <v>1179</v>
      </c>
    </row>
    <row r="25" spans="1:7" ht="37.5" customHeight="1" x14ac:dyDescent="0.25">
      <c r="A25" s="341">
        <v>26</v>
      </c>
      <c r="B25" s="332">
        <v>2210709</v>
      </c>
      <c r="C25" s="171" t="s">
        <v>1156</v>
      </c>
      <c r="D25" s="342">
        <v>2</v>
      </c>
      <c r="E25" s="341">
        <v>1800</v>
      </c>
      <c r="F25" s="343">
        <f t="shared" si="1"/>
        <v>3600</v>
      </c>
      <c r="G25" s="341" t="s">
        <v>1180</v>
      </c>
    </row>
    <row r="26" spans="1:7" ht="37.5" customHeight="1" x14ac:dyDescent="0.25">
      <c r="A26" s="349" t="s">
        <v>172</v>
      </c>
      <c r="B26" s="695" t="s">
        <v>1161</v>
      </c>
      <c r="C26" s="349" t="s">
        <v>998</v>
      </c>
      <c r="D26" s="659" t="s">
        <v>1092</v>
      </c>
      <c r="E26" s="696" t="s">
        <v>1136</v>
      </c>
      <c r="F26" s="696" t="s">
        <v>1094</v>
      </c>
      <c r="G26" s="349" t="s">
        <v>6</v>
      </c>
    </row>
    <row r="27" spans="1:7" ht="33.75" customHeight="1" x14ac:dyDescent="0.25">
      <c r="A27" s="341">
        <v>28</v>
      </c>
      <c r="B27" s="332">
        <v>2210710</v>
      </c>
      <c r="C27" s="171" t="s">
        <v>1157</v>
      </c>
      <c r="D27" s="342">
        <v>1</v>
      </c>
      <c r="E27" s="697">
        <v>21100</v>
      </c>
      <c r="F27" s="343">
        <f t="shared" si="1"/>
        <v>21100</v>
      </c>
      <c r="G27" s="341" t="s">
        <v>1181</v>
      </c>
    </row>
    <row r="28" spans="1:7" ht="40.5" customHeight="1" x14ac:dyDescent="0.25">
      <c r="A28" s="341">
        <v>30</v>
      </c>
      <c r="B28" s="332">
        <v>2210710</v>
      </c>
      <c r="C28" s="171" t="s">
        <v>1158</v>
      </c>
      <c r="D28" s="342">
        <v>1</v>
      </c>
      <c r="E28" s="650">
        <v>2657</v>
      </c>
      <c r="F28" s="343">
        <f t="shared" si="1"/>
        <v>2657</v>
      </c>
      <c r="G28" s="341" t="s">
        <v>1182</v>
      </c>
    </row>
    <row r="29" spans="1:7" ht="47.25" customHeight="1" x14ac:dyDescent="0.25">
      <c r="A29" s="341">
        <v>31</v>
      </c>
      <c r="B29" s="332">
        <v>2210710</v>
      </c>
      <c r="C29" s="171" t="s">
        <v>1159</v>
      </c>
      <c r="D29" s="342">
        <v>1</v>
      </c>
      <c r="E29" s="650">
        <v>2804</v>
      </c>
      <c r="F29" s="343">
        <f t="shared" si="1"/>
        <v>2804</v>
      </c>
      <c r="G29" s="341" t="s">
        <v>1183</v>
      </c>
    </row>
    <row r="30" spans="1:7" ht="25.5" customHeight="1" x14ac:dyDescent="0.25">
      <c r="A30" s="341"/>
      <c r="B30" s="332"/>
      <c r="C30" s="349" t="s">
        <v>5</v>
      </c>
      <c r="D30" s="342"/>
      <c r="E30" s="650"/>
      <c r="F30" s="527">
        <f>SUM(F5:F29)</f>
        <v>134112</v>
      </c>
      <c r="G30" s="341"/>
    </row>
    <row r="31" spans="1:7" ht="29.25" customHeight="1" x14ac:dyDescent="0.25">
      <c r="A31" s="438"/>
      <c r="B31" s="439"/>
      <c r="C31" s="438"/>
      <c r="D31" s="440"/>
      <c r="E31" s="438"/>
      <c r="F31" s="441"/>
      <c r="G31" s="438"/>
    </row>
    <row r="32" spans="1:7" ht="29.25" customHeight="1" x14ac:dyDescent="0.25">
      <c r="A32" s="438"/>
      <c r="B32" s="439"/>
      <c r="C32" s="438"/>
      <c r="D32" s="440"/>
      <c r="E32" s="438"/>
      <c r="F32" s="441"/>
      <c r="G32" s="438"/>
    </row>
    <row r="33" spans="1:7" ht="29.25" customHeight="1" x14ac:dyDescent="0.25">
      <c r="A33" s="438"/>
      <c r="B33" s="439"/>
      <c r="C33" s="438"/>
      <c r="D33" s="440"/>
      <c r="E33" s="438"/>
      <c r="F33" s="441"/>
      <c r="G33" s="438"/>
    </row>
    <row r="34" spans="1:7" ht="29.25" customHeight="1" x14ac:dyDescent="0.25">
      <c r="A34" s="438"/>
      <c r="B34" s="439"/>
      <c r="C34" s="438"/>
      <c r="D34" s="440"/>
      <c r="E34" s="438"/>
      <c r="F34" s="441"/>
      <c r="G34" s="438"/>
    </row>
    <row r="35" spans="1:7" ht="15.75" x14ac:dyDescent="0.25">
      <c r="A35" s="313"/>
      <c r="B35" s="435"/>
    </row>
    <row r="36" spans="1:7" s="475" customFormat="1" ht="15.75" x14ac:dyDescent="0.25">
      <c r="B36" s="758"/>
      <c r="D36" s="759"/>
      <c r="F36" s="760"/>
    </row>
    <row r="38" spans="1:7" x14ac:dyDescent="0.25">
      <c r="G38" s="319"/>
    </row>
  </sheetData>
  <mergeCells count="3">
    <mergeCell ref="A1:G1"/>
    <mergeCell ref="A2:G2"/>
    <mergeCell ref="A3:G3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"/>
  <sheetViews>
    <sheetView tabSelected="1" workbookViewId="0">
      <selection activeCell="A15" sqref="A15"/>
    </sheetView>
  </sheetViews>
  <sheetFormatPr defaultRowHeight="15" x14ac:dyDescent="0.25"/>
  <cols>
    <col min="1" max="1" width="9.140625" style="34"/>
    <col min="2" max="2" width="32.42578125" style="34" bestFit="1" customWidth="1"/>
    <col min="3" max="3" width="28" style="34" customWidth="1"/>
    <col min="4" max="4" width="10.42578125" style="34" customWidth="1"/>
    <col min="5" max="5" width="9.7109375" style="34" customWidth="1"/>
    <col min="6" max="6" width="8.28515625" style="34" customWidth="1"/>
    <col min="7" max="7" width="17.7109375" style="84" customWidth="1"/>
    <col min="8" max="8" width="18.85546875" style="49" customWidth="1"/>
    <col min="9" max="9" width="23.85546875" style="34" customWidth="1"/>
    <col min="10" max="16384" width="9.140625" style="34"/>
  </cols>
  <sheetData>
    <row r="1" spans="1:8" ht="15.75" x14ac:dyDescent="0.25">
      <c r="A1" s="825" t="s">
        <v>167</v>
      </c>
      <c r="B1" s="826"/>
      <c r="C1" s="826"/>
      <c r="D1" s="826"/>
      <c r="E1" s="826"/>
      <c r="F1" s="31"/>
      <c r="G1" s="32"/>
      <c r="H1" s="33"/>
    </row>
    <row r="2" spans="1:8" ht="15.75" x14ac:dyDescent="0.25">
      <c r="A2" s="31" t="s">
        <v>168</v>
      </c>
      <c r="B2" s="31"/>
      <c r="C2" s="31"/>
      <c r="D2" s="31"/>
      <c r="E2" s="31"/>
      <c r="F2" s="31"/>
      <c r="G2" s="32"/>
      <c r="H2" s="33"/>
    </row>
    <row r="3" spans="1:8" ht="15.75" x14ac:dyDescent="0.25">
      <c r="A3" s="825" t="s">
        <v>169</v>
      </c>
      <c r="B3" s="826"/>
      <c r="C3" s="826"/>
      <c r="D3" s="826"/>
      <c r="E3" s="826"/>
      <c r="F3" s="31"/>
      <c r="G3" s="32"/>
      <c r="H3" s="33"/>
    </row>
    <row r="4" spans="1:8" ht="15.75" x14ac:dyDescent="0.25">
      <c r="A4" s="35" t="s">
        <v>170</v>
      </c>
      <c r="B4" s="31"/>
      <c r="C4" s="31"/>
      <c r="D4" s="31"/>
      <c r="E4" s="31"/>
      <c r="F4" s="31"/>
      <c r="G4" s="32"/>
      <c r="H4" s="33"/>
    </row>
    <row r="5" spans="1:8" ht="15.75" x14ac:dyDescent="0.25">
      <c r="A5" s="31"/>
      <c r="B5" s="31"/>
      <c r="C5" s="31"/>
      <c r="D5" s="31"/>
      <c r="E5" s="31"/>
      <c r="F5" s="31"/>
      <c r="G5" s="32"/>
      <c r="H5" s="33"/>
    </row>
    <row r="6" spans="1:8" ht="15.75" x14ac:dyDescent="0.25">
      <c r="A6" s="827" t="s">
        <v>171</v>
      </c>
      <c r="B6" s="827"/>
      <c r="C6" s="827"/>
      <c r="D6" s="827"/>
      <c r="E6" s="827"/>
      <c r="F6" s="827"/>
      <c r="G6" s="36"/>
      <c r="H6" s="33"/>
    </row>
    <row r="7" spans="1:8" ht="16.5" thickBot="1" x14ac:dyDescent="0.3">
      <c r="A7" s="37"/>
      <c r="B7" s="37"/>
      <c r="C7" s="37"/>
      <c r="D7" s="37"/>
      <c r="E7" s="37"/>
      <c r="F7" s="37"/>
      <c r="G7" s="38"/>
      <c r="H7" s="33"/>
    </row>
    <row r="8" spans="1:8" ht="30.75" x14ac:dyDescent="0.25">
      <c r="A8" s="39" t="s">
        <v>172</v>
      </c>
      <c r="B8" s="40" t="s">
        <v>173</v>
      </c>
      <c r="C8" s="40" t="s">
        <v>174</v>
      </c>
      <c r="D8" s="41" t="s">
        <v>175</v>
      </c>
      <c r="E8" s="41" t="s">
        <v>176</v>
      </c>
      <c r="F8" s="41" t="s">
        <v>177</v>
      </c>
      <c r="G8" s="42" t="s">
        <v>178</v>
      </c>
      <c r="H8" s="43" t="s">
        <v>179</v>
      </c>
    </row>
    <row r="9" spans="1:8" s="49" customFormat="1" ht="15.75" x14ac:dyDescent="0.25">
      <c r="A9" s="44">
        <v>1</v>
      </c>
      <c r="B9" s="45" t="s">
        <v>180</v>
      </c>
      <c r="C9" s="46"/>
      <c r="D9" s="46"/>
      <c r="E9" s="46"/>
      <c r="F9" s="46"/>
      <c r="G9" s="47"/>
      <c r="H9" s="48"/>
    </row>
    <row r="10" spans="1:8" s="54" customFormat="1" ht="15.75" x14ac:dyDescent="0.25">
      <c r="A10" s="50">
        <v>2</v>
      </c>
      <c r="B10" s="51" t="s">
        <v>181</v>
      </c>
      <c r="C10" s="51" t="s">
        <v>182</v>
      </c>
      <c r="D10" s="51">
        <v>1</v>
      </c>
      <c r="E10" s="51">
        <v>21</v>
      </c>
      <c r="F10" s="51">
        <v>5</v>
      </c>
      <c r="G10" s="52">
        <f>H10/12</f>
        <v>3044.6691666666666</v>
      </c>
      <c r="H10" s="53">
        <v>36536.03</v>
      </c>
    </row>
    <row r="11" spans="1:8" s="54" customFormat="1" ht="15.75" x14ac:dyDescent="0.25">
      <c r="A11" s="50">
        <v>3</v>
      </c>
      <c r="B11" s="51" t="s">
        <v>183</v>
      </c>
      <c r="C11" s="51" t="s">
        <v>184</v>
      </c>
      <c r="D11" s="51">
        <v>1</v>
      </c>
      <c r="E11" s="51">
        <v>19</v>
      </c>
      <c r="F11" s="51">
        <v>2</v>
      </c>
      <c r="G11" s="52">
        <f>H11/12</f>
        <v>2101.2566666666667</v>
      </c>
      <c r="H11" s="53">
        <v>25215.08</v>
      </c>
    </row>
    <row r="12" spans="1:8" s="54" customFormat="1" ht="15.75" x14ac:dyDescent="0.25">
      <c r="A12" s="50">
        <v>4</v>
      </c>
      <c r="B12" s="51" t="s">
        <v>185</v>
      </c>
      <c r="C12" s="51" t="s">
        <v>186</v>
      </c>
      <c r="D12" s="51">
        <v>1</v>
      </c>
      <c r="E12" s="51">
        <v>18</v>
      </c>
      <c r="F12" s="51">
        <v>2</v>
      </c>
      <c r="G12" s="52">
        <f>H12/12</f>
        <v>1931.4099999999999</v>
      </c>
      <c r="H12" s="53">
        <v>23176.92</v>
      </c>
    </row>
    <row r="13" spans="1:8" ht="15.75" x14ac:dyDescent="0.25">
      <c r="A13" s="55"/>
      <c r="B13" s="51"/>
      <c r="C13" s="51"/>
      <c r="D13" s="51"/>
      <c r="E13" s="51"/>
      <c r="F13" s="51"/>
      <c r="G13" s="47"/>
      <c r="H13" s="56"/>
    </row>
    <row r="14" spans="1:8" ht="15.75" x14ac:dyDescent="0.25">
      <c r="A14" s="55"/>
      <c r="B14" s="6" t="s">
        <v>187</v>
      </c>
      <c r="C14" s="51"/>
      <c r="D14" s="51"/>
      <c r="E14" s="51"/>
      <c r="F14" s="51"/>
      <c r="G14" s="47"/>
      <c r="H14" s="56"/>
    </row>
    <row r="15" spans="1:8" s="54" customFormat="1" ht="15.75" x14ac:dyDescent="0.25">
      <c r="A15" s="50">
        <v>5</v>
      </c>
      <c r="B15" s="51" t="s">
        <v>188</v>
      </c>
      <c r="C15" s="51" t="s">
        <v>189</v>
      </c>
      <c r="D15" s="51">
        <v>1</v>
      </c>
      <c r="E15" s="51">
        <v>12</v>
      </c>
      <c r="F15" s="51">
        <v>5</v>
      </c>
      <c r="G15" s="52">
        <f>H15/12</f>
        <v>1035.1400000000001</v>
      </c>
      <c r="H15" s="53">
        <v>12421.68</v>
      </c>
    </row>
    <row r="16" spans="1:8" s="54" customFormat="1" ht="15.75" x14ac:dyDescent="0.25">
      <c r="A16" s="50">
        <v>6</v>
      </c>
      <c r="B16" s="51" t="s">
        <v>190</v>
      </c>
      <c r="C16" s="51" t="s">
        <v>191</v>
      </c>
      <c r="D16" s="51">
        <v>1</v>
      </c>
      <c r="E16" s="51">
        <v>16</v>
      </c>
      <c r="F16" s="51">
        <v>3</v>
      </c>
      <c r="G16" s="52">
        <f>H16/12</f>
        <v>1604.5158333333331</v>
      </c>
      <c r="H16" s="53">
        <v>19254.189999999999</v>
      </c>
    </row>
    <row r="17" spans="1:9" ht="15.75" x14ac:dyDescent="0.25">
      <c r="A17" s="55"/>
      <c r="B17" s="51"/>
      <c r="C17" s="51"/>
      <c r="D17" s="51"/>
      <c r="E17" s="51"/>
      <c r="F17" s="51"/>
      <c r="G17" s="47"/>
      <c r="H17" s="56"/>
    </row>
    <row r="18" spans="1:9" ht="15.75" x14ac:dyDescent="0.25">
      <c r="A18" s="55"/>
      <c r="B18" s="6" t="s">
        <v>192</v>
      </c>
      <c r="C18" s="51"/>
      <c r="D18" s="51"/>
      <c r="E18" s="51"/>
      <c r="F18" s="51"/>
      <c r="G18" s="47"/>
      <c r="H18" s="56"/>
    </row>
    <row r="19" spans="1:9" s="54" customFormat="1" ht="15.75" x14ac:dyDescent="0.25">
      <c r="A19" s="50">
        <v>7</v>
      </c>
      <c r="B19" s="51" t="s">
        <v>193</v>
      </c>
      <c r="C19" s="51" t="s">
        <v>194</v>
      </c>
      <c r="D19" s="51">
        <v>1</v>
      </c>
      <c r="E19" s="51">
        <v>18</v>
      </c>
      <c r="F19" s="51">
        <v>1</v>
      </c>
      <c r="G19" s="52">
        <f t="shared" ref="G19:G23" si="0">H19/12</f>
        <v>1899.125</v>
      </c>
      <c r="H19" s="53">
        <v>22789.5</v>
      </c>
      <c r="I19" s="57"/>
    </row>
    <row r="20" spans="1:9" s="54" customFormat="1" ht="15.75" x14ac:dyDescent="0.25">
      <c r="A20" s="50">
        <v>8</v>
      </c>
      <c r="B20" s="51" t="s">
        <v>195</v>
      </c>
      <c r="C20" s="51" t="s">
        <v>196</v>
      </c>
      <c r="D20" s="51">
        <v>1</v>
      </c>
      <c r="E20" s="51">
        <v>10</v>
      </c>
      <c r="F20" s="51">
        <v>8</v>
      </c>
      <c r="G20" s="52">
        <f t="shared" si="0"/>
        <v>859.94083333333344</v>
      </c>
      <c r="H20" s="53">
        <v>10319.290000000001</v>
      </c>
    </row>
    <row r="21" spans="1:9" s="54" customFormat="1" ht="15.75" x14ac:dyDescent="0.25">
      <c r="A21" s="50">
        <v>9</v>
      </c>
      <c r="B21" s="51" t="s">
        <v>197</v>
      </c>
      <c r="C21" s="51" t="s">
        <v>198</v>
      </c>
      <c r="D21" s="51">
        <v>1</v>
      </c>
      <c r="E21" s="51">
        <v>15</v>
      </c>
      <c r="F21" s="51">
        <v>2</v>
      </c>
      <c r="G21" s="52">
        <f t="shared" si="0"/>
        <v>1402.0916666666665</v>
      </c>
      <c r="H21" s="53">
        <v>16825.099999999999</v>
      </c>
    </row>
    <row r="22" spans="1:9" s="54" customFormat="1" ht="15.75" x14ac:dyDescent="0.25">
      <c r="A22" s="50">
        <v>10</v>
      </c>
      <c r="B22" s="51" t="s">
        <v>199</v>
      </c>
      <c r="C22" s="51" t="s">
        <v>200</v>
      </c>
      <c r="D22" s="51">
        <v>1</v>
      </c>
      <c r="E22" s="51">
        <v>16</v>
      </c>
      <c r="F22" s="51">
        <v>1</v>
      </c>
      <c r="G22" s="52">
        <f t="shared" si="0"/>
        <v>1551.3225</v>
      </c>
      <c r="H22" s="53">
        <v>18615.87</v>
      </c>
    </row>
    <row r="23" spans="1:9" s="54" customFormat="1" ht="15.75" x14ac:dyDescent="0.25">
      <c r="A23" s="50">
        <v>11</v>
      </c>
      <c r="B23" s="51" t="s">
        <v>201</v>
      </c>
      <c r="C23" s="51" t="s">
        <v>198</v>
      </c>
      <c r="D23" s="51">
        <v>1</v>
      </c>
      <c r="E23" s="51">
        <v>16</v>
      </c>
      <c r="F23" s="51">
        <v>1</v>
      </c>
      <c r="G23" s="52">
        <f t="shared" si="0"/>
        <v>1551.3225</v>
      </c>
      <c r="H23" s="53">
        <v>18615.87</v>
      </c>
      <c r="I23" s="57"/>
    </row>
    <row r="24" spans="1:9" s="54" customFormat="1" ht="15.75" x14ac:dyDescent="0.25">
      <c r="A24" s="50">
        <v>12</v>
      </c>
      <c r="B24" s="51" t="s">
        <v>202</v>
      </c>
      <c r="C24" s="51" t="s">
        <v>203</v>
      </c>
      <c r="D24" s="51">
        <v>1</v>
      </c>
      <c r="E24" s="51">
        <v>12</v>
      </c>
      <c r="F24" s="51">
        <v>5</v>
      </c>
      <c r="G24" s="52">
        <v>1138.6500000000001</v>
      </c>
      <c r="H24" s="53">
        <v>12421.68</v>
      </c>
      <c r="I24" s="57"/>
    </row>
    <row r="25" spans="1:9" ht="15.75" x14ac:dyDescent="0.25">
      <c r="A25" s="55"/>
      <c r="B25" s="51"/>
      <c r="C25" s="51"/>
      <c r="D25" s="51"/>
      <c r="E25" s="51"/>
      <c r="F25" s="51"/>
      <c r="G25" s="47"/>
      <c r="H25" s="56"/>
    </row>
    <row r="26" spans="1:9" ht="15.75" x14ac:dyDescent="0.25">
      <c r="A26" s="55"/>
      <c r="B26" s="6" t="s">
        <v>204</v>
      </c>
      <c r="C26" s="51"/>
      <c r="D26" s="51"/>
      <c r="E26" s="51"/>
      <c r="F26" s="51"/>
      <c r="G26" s="47"/>
      <c r="H26" s="56"/>
    </row>
    <row r="27" spans="1:9" s="54" customFormat="1" ht="15.75" x14ac:dyDescent="0.25">
      <c r="A27" s="50">
        <v>13</v>
      </c>
      <c r="B27" s="51" t="s">
        <v>205</v>
      </c>
      <c r="C27" s="51" t="s">
        <v>206</v>
      </c>
      <c r="D27" s="51">
        <v>1</v>
      </c>
      <c r="E27" s="51">
        <v>18</v>
      </c>
      <c r="F27" s="51">
        <v>2</v>
      </c>
      <c r="G27" s="52">
        <f>H27/12</f>
        <v>1931.4099999999999</v>
      </c>
      <c r="H27" s="53">
        <v>23176.92</v>
      </c>
    </row>
    <row r="28" spans="1:9" s="54" customFormat="1" ht="15.75" x14ac:dyDescent="0.25">
      <c r="A28" s="50">
        <v>14</v>
      </c>
      <c r="B28" s="51" t="s">
        <v>207</v>
      </c>
      <c r="C28" s="51" t="s">
        <v>206</v>
      </c>
      <c r="D28" s="51">
        <v>1</v>
      </c>
      <c r="E28" s="51">
        <v>18</v>
      </c>
      <c r="F28" s="51">
        <v>2</v>
      </c>
      <c r="G28" s="52">
        <f>H28/12</f>
        <v>1931.4099999999999</v>
      </c>
      <c r="H28" s="53">
        <v>23176.92</v>
      </c>
    </row>
    <row r="29" spans="1:9" s="54" customFormat="1" ht="15.75" x14ac:dyDescent="0.25">
      <c r="A29" s="50"/>
      <c r="B29" s="51"/>
      <c r="C29" s="51"/>
      <c r="D29" s="51"/>
      <c r="E29" s="51"/>
      <c r="F29" s="51"/>
      <c r="G29" s="52"/>
      <c r="H29" s="53"/>
    </row>
    <row r="30" spans="1:9" s="54" customFormat="1" ht="15.75" x14ac:dyDescent="0.25">
      <c r="A30" s="50"/>
      <c r="B30" s="6" t="s">
        <v>208</v>
      </c>
      <c r="C30" s="51"/>
      <c r="D30" s="51"/>
      <c r="E30" s="51"/>
      <c r="F30" s="51"/>
      <c r="G30" s="52"/>
      <c r="H30" s="53"/>
    </row>
    <row r="31" spans="1:9" s="54" customFormat="1" ht="15.75" x14ac:dyDescent="0.25">
      <c r="A31" s="50">
        <v>15</v>
      </c>
      <c r="B31" s="51" t="s">
        <v>209</v>
      </c>
      <c r="C31" s="51" t="s">
        <v>210</v>
      </c>
      <c r="D31" s="51">
        <v>1</v>
      </c>
      <c r="E31" s="51">
        <v>21</v>
      </c>
      <c r="F31" s="51">
        <v>6</v>
      </c>
      <c r="G31" s="52">
        <f t="shared" ref="G31" si="1">H31/12</f>
        <v>3096.4291666666668</v>
      </c>
      <c r="H31" s="53">
        <v>37157.15</v>
      </c>
    </row>
    <row r="32" spans="1:9" s="54" customFormat="1" ht="15.75" x14ac:dyDescent="0.25">
      <c r="A32" s="50">
        <v>16</v>
      </c>
      <c r="B32" s="51" t="s">
        <v>211</v>
      </c>
      <c r="C32" s="51" t="s">
        <v>212</v>
      </c>
      <c r="D32" s="51">
        <v>1</v>
      </c>
      <c r="E32" s="51">
        <v>16</v>
      </c>
      <c r="F32" s="51">
        <v>5</v>
      </c>
      <c r="G32" s="52">
        <f>H32/12</f>
        <v>1659.5325</v>
      </c>
      <c r="H32" s="53">
        <v>19914.39</v>
      </c>
    </row>
    <row r="33" spans="1:8" s="54" customFormat="1" ht="15.75" x14ac:dyDescent="0.25">
      <c r="A33" s="50"/>
      <c r="B33" s="51"/>
      <c r="C33" s="51"/>
      <c r="D33" s="51"/>
      <c r="E33" s="51"/>
      <c r="F33" s="51"/>
      <c r="G33" s="52"/>
      <c r="H33" s="53"/>
    </row>
    <row r="34" spans="1:8" s="54" customFormat="1" ht="15.75" x14ac:dyDescent="0.25">
      <c r="A34" s="50"/>
      <c r="B34" s="6" t="s">
        <v>213</v>
      </c>
      <c r="C34" s="51"/>
      <c r="D34" s="51"/>
      <c r="E34" s="51"/>
      <c r="F34" s="51"/>
      <c r="G34" s="52"/>
      <c r="H34" s="53"/>
    </row>
    <row r="35" spans="1:8" s="54" customFormat="1" ht="15.75" x14ac:dyDescent="0.25">
      <c r="A35" s="50">
        <v>17</v>
      </c>
      <c r="B35" s="51" t="s">
        <v>214</v>
      </c>
      <c r="C35" s="51" t="s">
        <v>215</v>
      </c>
      <c r="D35" s="51">
        <v>1</v>
      </c>
      <c r="E35" s="51">
        <v>16</v>
      </c>
      <c r="F35" s="51">
        <v>1</v>
      </c>
      <c r="G35" s="52">
        <v>1707.02</v>
      </c>
      <c r="H35" s="53">
        <v>18615.87</v>
      </c>
    </row>
    <row r="36" spans="1:8" s="54" customFormat="1" ht="15.75" x14ac:dyDescent="0.25">
      <c r="A36" s="58"/>
      <c r="B36" s="59"/>
      <c r="C36" s="59"/>
      <c r="D36" s="59"/>
      <c r="E36" s="59"/>
      <c r="F36" s="59"/>
      <c r="G36" s="60"/>
      <c r="H36" s="61"/>
    </row>
    <row r="37" spans="1:8" s="54" customFormat="1" ht="15.75" x14ac:dyDescent="0.25">
      <c r="A37" s="50"/>
      <c r="B37" s="6" t="s">
        <v>216</v>
      </c>
      <c r="C37" s="51"/>
      <c r="D37" s="51"/>
      <c r="E37" s="51"/>
      <c r="F37" s="51"/>
      <c r="G37" s="52"/>
      <c r="H37" s="53"/>
    </row>
    <row r="38" spans="1:8" s="54" customFormat="1" ht="15.75" x14ac:dyDescent="0.25">
      <c r="A38" s="50">
        <v>18</v>
      </c>
      <c r="B38" s="51" t="s">
        <v>217</v>
      </c>
      <c r="C38" s="51" t="s">
        <v>218</v>
      </c>
      <c r="D38" s="51">
        <v>1</v>
      </c>
      <c r="E38" s="51">
        <v>15</v>
      </c>
      <c r="F38" s="51">
        <v>2</v>
      </c>
      <c r="G38" s="52">
        <f t="shared" ref="G38" si="2">H38/12</f>
        <v>1402.0916666666665</v>
      </c>
      <c r="H38" s="53">
        <v>16825.099999999999</v>
      </c>
    </row>
    <row r="39" spans="1:8" s="54" customFormat="1" ht="15.75" x14ac:dyDescent="0.25">
      <c r="A39" s="50">
        <v>19</v>
      </c>
      <c r="B39" s="51" t="s">
        <v>219</v>
      </c>
      <c r="C39" s="51" t="s">
        <v>220</v>
      </c>
      <c r="D39" s="51">
        <v>1</v>
      </c>
      <c r="E39" s="51">
        <v>12</v>
      </c>
      <c r="F39" s="51">
        <v>7</v>
      </c>
      <c r="G39" s="52">
        <f>H39/12</f>
        <v>1070.6341666666667</v>
      </c>
      <c r="H39" s="53">
        <v>12847.61</v>
      </c>
    </row>
    <row r="40" spans="1:8" s="54" customFormat="1" ht="15.75" x14ac:dyDescent="0.25">
      <c r="A40" s="50"/>
      <c r="B40" s="51"/>
      <c r="C40" s="51"/>
      <c r="D40" s="51"/>
      <c r="E40" s="51"/>
      <c r="F40" s="51"/>
      <c r="G40" s="52"/>
      <c r="H40" s="53"/>
    </row>
    <row r="41" spans="1:8" s="54" customFormat="1" ht="15.75" x14ac:dyDescent="0.25">
      <c r="A41" s="50"/>
      <c r="B41" s="6" t="s">
        <v>221</v>
      </c>
      <c r="C41" s="51"/>
      <c r="D41" s="51"/>
      <c r="E41" s="51"/>
      <c r="F41" s="51"/>
      <c r="G41" s="52"/>
      <c r="H41" s="53"/>
    </row>
    <row r="42" spans="1:8" s="54" customFormat="1" ht="15.75" x14ac:dyDescent="0.25">
      <c r="A42" s="50">
        <v>20</v>
      </c>
      <c r="B42" s="51" t="s">
        <v>222</v>
      </c>
      <c r="C42" s="51" t="s">
        <v>223</v>
      </c>
      <c r="D42" s="51">
        <v>1</v>
      </c>
      <c r="E42" s="51">
        <v>14</v>
      </c>
      <c r="F42" s="51">
        <v>11</v>
      </c>
      <c r="G42" s="52">
        <f t="shared" ref="G42" si="3">H42/12</f>
        <v>1450.1674999999998</v>
      </c>
      <c r="H42" s="53">
        <v>17402.009999999998</v>
      </c>
    </row>
    <row r="43" spans="1:8" s="54" customFormat="1" ht="15.75" x14ac:dyDescent="0.25">
      <c r="A43" s="50">
        <v>21</v>
      </c>
      <c r="B43" s="51" t="s">
        <v>224</v>
      </c>
      <c r="C43" s="51" t="s">
        <v>225</v>
      </c>
      <c r="D43" s="51">
        <v>1</v>
      </c>
      <c r="E43" s="51">
        <v>15</v>
      </c>
      <c r="F43" s="51">
        <v>4</v>
      </c>
      <c r="G43" s="52">
        <f>H43/12</f>
        <v>1450.1674999999998</v>
      </c>
      <c r="H43" s="53">
        <v>17402.009999999998</v>
      </c>
    </row>
    <row r="44" spans="1:8" s="54" customFormat="1" ht="15.75" x14ac:dyDescent="0.25">
      <c r="A44" s="50">
        <v>22</v>
      </c>
      <c r="B44" s="51" t="s">
        <v>226</v>
      </c>
      <c r="C44" s="51" t="s">
        <v>227</v>
      </c>
      <c r="D44" s="51">
        <v>1</v>
      </c>
      <c r="E44" s="51">
        <v>16</v>
      </c>
      <c r="F44" s="51">
        <v>1</v>
      </c>
      <c r="G44" s="52">
        <v>1707.02</v>
      </c>
      <c r="H44" s="53">
        <v>18615.87</v>
      </c>
    </row>
    <row r="45" spans="1:8" s="54" customFormat="1" ht="15.75" x14ac:dyDescent="0.25">
      <c r="A45" s="50">
        <v>23</v>
      </c>
      <c r="B45" s="51" t="s">
        <v>228</v>
      </c>
      <c r="C45" s="51" t="s">
        <v>227</v>
      </c>
      <c r="D45" s="51">
        <v>1</v>
      </c>
      <c r="E45" s="51">
        <v>16</v>
      </c>
      <c r="F45" s="51">
        <v>1</v>
      </c>
      <c r="G45" s="52">
        <v>1707.02</v>
      </c>
      <c r="H45" s="53">
        <v>18615.87</v>
      </c>
    </row>
    <row r="46" spans="1:8" s="54" customFormat="1" ht="15.75" x14ac:dyDescent="0.25">
      <c r="A46" s="50"/>
      <c r="B46" s="51"/>
      <c r="C46" s="51"/>
      <c r="D46" s="51"/>
      <c r="E46" s="51"/>
      <c r="F46" s="51"/>
      <c r="G46" s="52"/>
      <c r="H46" s="53"/>
    </row>
    <row r="47" spans="1:8" s="54" customFormat="1" ht="15.75" x14ac:dyDescent="0.25">
      <c r="A47" s="50"/>
      <c r="B47" s="6" t="s">
        <v>229</v>
      </c>
      <c r="C47" s="51"/>
      <c r="D47" s="51"/>
      <c r="E47" s="51"/>
      <c r="F47" s="51"/>
      <c r="G47" s="52"/>
      <c r="H47" s="53"/>
    </row>
    <row r="48" spans="1:8" s="54" customFormat="1" ht="15.75" x14ac:dyDescent="0.25">
      <c r="A48" s="50">
        <v>24</v>
      </c>
      <c r="B48" s="51" t="s">
        <v>230</v>
      </c>
      <c r="C48" s="51" t="s">
        <v>231</v>
      </c>
      <c r="D48" s="51">
        <v>1</v>
      </c>
      <c r="E48" s="51">
        <v>18</v>
      </c>
      <c r="F48" s="51">
        <v>2</v>
      </c>
      <c r="G48" s="52">
        <f t="shared" ref="G48" si="4">H48/12</f>
        <v>1931.4099999999999</v>
      </c>
      <c r="H48" s="53">
        <v>23176.92</v>
      </c>
    </row>
    <row r="49" spans="1:9" s="54" customFormat="1" ht="15.75" x14ac:dyDescent="0.25">
      <c r="A49" s="50"/>
      <c r="B49" s="51"/>
      <c r="C49" s="51"/>
      <c r="D49" s="51"/>
      <c r="E49" s="51"/>
      <c r="F49" s="51"/>
      <c r="G49" s="52"/>
      <c r="H49" s="53"/>
    </row>
    <row r="50" spans="1:9" s="54" customFormat="1" ht="15.75" x14ac:dyDescent="0.25">
      <c r="A50" s="50"/>
      <c r="B50" s="6" t="s">
        <v>232</v>
      </c>
      <c r="C50" s="51"/>
      <c r="D50" s="51"/>
      <c r="E50" s="51"/>
      <c r="F50" s="51"/>
      <c r="G50" s="52"/>
      <c r="H50" s="53"/>
    </row>
    <row r="51" spans="1:9" s="54" customFormat="1" ht="15.75" x14ac:dyDescent="0.25">
      <c r="A51" s="50">
        <v>25</v>
      </c>
      <c r="B51" s="51" t="s">
        <v>233</v>
      </c>
      <c r="C51" s="51" t="s">
        <v>234</v>
      </c>
      <c r="D51" s="51">
        <v>1</v>
      </c>
      <c r="E51" s="51">
        <v>16</v>
      </c>
      <c r="F51" s="51">
        <v>2</v>
      </c>
      <c r="G51" s="52">
        <f>H51/12</f>
        <v>1577.6949999999999</v>
      </c>
      <c r="H51" s="53">
        <v>18932.34</v>
      </c>
    </row>
    <row r="52" spans="1:9" s="54" customFormat="1" ht="15.75" x14ac:dyDescent="0.25">
      <c r="A52" s="50"/>
      <c r="B52" s="51"/>
      <c r="C52" s="51"/>
      <c r="D52" s="51"/>
      <c r="E52" s="51"/>
      <c r="F52" s="51"/>
      <c r="G52" s="52"/>
      <c r="H52" s="53"/>
    </row>
    <row r="53" spans="1:9" s="54" customFormat="1" ht="15.75" x14ac:dyDescent="0.25">
      <c r="A53" s="50"/>
      <c r="B53" s="6" t="s">
        <v>235</v>
      </c>
      <c r="C53" s="51"/>
      <c r="D53" s="51"/>
      <c r="E53" s="51"/>
      <c r="F53" s="51"/>
      <c r="G53" s="52"/>
      <c r="H53" s="53"/>
    </row>
    <row r="54" spans="1:9" s="54" customFormat="1" ht="15.75" x14ac:dyDescent="0.25">
      <c r="A54" s="50">
        <v>26</v>
      </c>
      <c r="B54" s="51" t="s">
        <v>236</v>
      </c>
      <c r="C54" s="51" t="s">
        <v>237</v>
      </c>
      <c r="D54" s="51">
        <v>1</v>
      </c>
      <c r="E54" s="51">
        <v>18</v>
      </c>
      <c r="F54" s="51">
        <v>2</v>
      </c>
      <c r="G54" s="52">
        <f t="shared" ref="G54:G57" si="5">H54/12</f>
        <v>1931.4099999999999</v>
      </c>
      <c r="H54" s="53">
        <v>23176.92</v>
      </c>
    </row>
    <row r="55" spans="1:9" s="54" customFormat="1" ht="15.75" x14ac:dyDescent="0.25">
      <c r="A55" s="50">
        <v>27</v>
      </c>
      <c r="B55" s="51" t="s">
        <v>238</v>
      </c>
      <c r="C55" s="51" t="s">
        <v>239</v>
      </c>
      <c r="D55" s="51">
        <v>1</v>
      </c>
      <c r="E55" s="51">
        <v>11</v>
      </c>
      <c r="F55" s="51">
        <v>1</v>
      </c>
      <c r="G55" s="52">
        <f t="shared" si="5"/>
        <v>859.94083333333344</v>
      </c>
      <c r="H55" s="53">
        <v>10319.290000000001</v>
      </c>
      <c r="I55" s="57"/>
    </row>
    <row r="56" spans="1:9" s="54" customFormat="1" ht="15.75" x14ac:dyDescent="0.25">
      <c r="A56" s="50">
        <v>28</v>
      </c>
      <c r="B56" s="51" t="s">
        <v>240</v>
      </c>
      <c r="C56" s="51" t="s">
        <v>241</v>
      </c>
      <c r="D56" s="51">
        <v>1</v>
      </c>
      <c r="E56" s="51">
        <v>9</v>
      </c>
      <c r="F56" s="51">
        <v>5</v>
      </c>
      <c r="G56" s="52">
        <f t="shared" si="5"/>
        <v>726.53916666666657</v>
      </c>
      <c r="H56" s="53">
        <v>8718.4699999999993</v>
      </c>
    </row>
    <row r="57" spans="1:9" s="54" customFormat="1" ht="15.75" x14ac:dyDescent="0.25">
      <c r="A57" s="50">
        <v>29</v>
      </c>
      <c r="B57" s="51" t="s">
        <v>242</v>
      </c>
      <c r="C57" s="51" t="s">
        <v>241</v>
      </c>
      <c r="D57" s="51">
        <v>1</v>
      </c>
      <c r="E57" s="51">
        <v>12</v>
      </c>
      <c r="F57" s="51">
        <v>5</v>
      </c>
      <c r="G57" s="52">
        <f t="shared" si="5"/>
        <v>1035.1400000000001</v>
      </c>
      <c r="H57" s="53">
        <v>12421.68</v>
      </c>
    </row>
    <row r="58" spans="1:9" s="54" customFormat="1" ht="15.75" x14ac:dyDescent="0.25">
      <c r="A58" s="50">
        <v>30</v>
      </c>
      <c r="B58" s="51" t="s">
        <v>243</v>
      </c>
      <c r="C58" s="51" t="s">
        <v>239</v>
      </c>
      <c r="D58" s="51">
        <v>1</v>
      </c>
      <c r="E58" s="51">
        <v>0</v>
      </c>
      <c r="F58" s="51">
        <v>0</v>
      </c>
      <c r="G58" s="52">
        <v>0</v>
      </c>
      <c r="H58" s="53">
        <v>0</v>
      </c>
    </row>
    <row r="59" spans="1:9" s="54" customFormat="1" ht="15.75" x14ac:dyDescent="0.25">
      <c r="A59" s="50"/>
      <c r="B59" s="51"/>
      <c r="C59" s="51"/>
      <c r="D59" s="51"/>
      <c r="E59" s="51"/>
      <c r="F59" s="51"/>
      <c r="G59" s="52"/>
      <c r="H59" s="53"/>
    </row>
    <row r="60" spans="1:9" s="54" customFormat="1" ht="15.75" x14ac:dyDescent="0.25">
      <c r="A60" s="50"/>
      <c r="B60" s="6" t="s">
        <v>244</v>
      </c>
      <c r="C60" s="51"/>
      <c r="D60" s="51"/>
      <c r="E60" s="51"/>
      <c r="F60" s="51"/>
      <c r="G60" s="52"/>
      <c r="H60" s="53"/>
    </row>
    <row r="61" spans="1:9" s="54" customFormat="1" ht="15.75" x14ac:dyDescent="0.25">
      <c r="A61" s="50">
        <v>31</v>
      </c>
      <c r="B61" s="62" t="s">
        <v>245</v>
      </c>
      <c r="C61" s="62" t="s">
        <v>246</v>
      </c>
      <c r="D61" s="51">
        <v>1</v>
      </c>
      <c r="E61" s="62">
        <v>19</v>
      </c>
      <c r="F61" s="62">
        <v>4</v>
      </c>
      <c r="G61" s="52">
        <f>H61/12</f>
        <v>2173.3066666666668</v>
      </c>
      <c r="H61" s="53">
        <v>26079.68</v>
      </c>
    </row>
    <row r="62" spans="1:9" s="54" customFormat="1" ht="15.75" x14ac:dyDescent="0.25">
      <c r="A62" s="50">
        <v>32</v>
      </c>
      <c r="B62" s="62" t="s">
        <v>247</v>
      </c>
      <c r="C62" s="62" t="s">
        <v>248</v>
      </c>
      <c r="D62" s="51">
        <v>1</v>
      </c>
      <c r="E62" s="62">
        <v>18</v>
      </c>
      <c r="F62" s="62">
        <v>2</v>
      </c>
      <c r="G62" s="52">
        <f>H62/12</f>
        <v>1931.4099999999999</v>
      </c>
      <c r="H62" s="53">
        <v>23176.92</v>
      </c>
    </row>
    <row r="63" spans="1:9" s="54" customFormat="1" ht="15.75" x14ac:dyDescent="0.25">
      <c r="A63" s="50"/>
      <c r="B63" s="51"/>
      <c r="C63" s="51"/>
      <c r="D63" s="51"/>
      <c r="E63" s="51"/>
      <c r="F63" s="51"/>
      <c r="G63" s="52"/>
      <c r="H63" s="53"/>
    </row>
    <row r="64" spans="1:9" s="54" customFormat="1" ht="15.75" x14ac:dyDescent="0.25">
      <c r="A64" s="50"/>
      <c r="B64" s="51"/>
      <c r="C64" s="51"/>
      <c r="D64" s="51"/>
      <c r="E64" s="51"/>
      <c r="F64" s="51"/>
      <c r="G64" s="52"/>
      <c r="H64" s="53"/>
    </row>
    <row r="65" spans="1:8" s="54" customFormat="1" ht="15.75" x14ac:dyDescent="0.25">
      <c r="A65" s="50"/>
      <c r="B65" s="6" t="s">
        <v>249</v>
      </c>
      <c r="C65" s="51"/>
      <c r="D65" s="51"/>
      <c r="E65" s="51"/>
      <c r="F65" s="51"/>
      <c r="G65" s="52"/>
      <c r="H65" s="53"/>
    </row>
    <row r="66" spans="1:8" s="54" customFormat="1" ht="15.75" x14ac:dyDescent="0.25">
      <c r="A66" s="50">
        <v>33</v>
      </c>
      <c r="B66" s="51" t="s">
        <v>250</v>
      </c>
      <c r="C66" s="51" t="s">
        <v>251</v>
      </c>
      <c r="D66" s="51">
        <v>1</v>
      </c>
      <c r="E66" s="51">
        <v>17</v>
      </c>
      <c r="F66" s="51">
        <v>7</v>
      </c>
      <c r="G66" s="63">
        <f>H66/12</f>
        <v>1931.3575000000001</v>
      </c>
      <c r="H66" s="53">
        <v>23176.29</v>
      </c>
    </row>
    <row r="67" spans="1:8" s="54" customFormat="1" ht="15.75" x14ac:dyDescent="0.25">
      <c r="A67" s="50">
        <v>34</v>
      </c>
      <c r="B67" s="51" t="s">
        <v>252</v>
      </c>
      <c r="C67" s="51" t="s">
        <v>253</v>
      </c>
      <c r="D67" s="51">
        <v>1</v>
      </c>
      <c r="E67" s="51">
        <v>19</v>
      </c>
      <c r="F67" s="51">
        <v>7</v>
      </c>
      <c r="G67" s="63">
        <f>H67/12</f>
        <v>2286.0408333333335</v>
      </c>
      <c r="H67" s="53">
        <v>27432.49</v>
      </c>
    </row>
    <row r="68" spans="1:8" s="54" customFormat="1" ht="15.75" x14ac:dyDescent="0.25">
      <c r="A68" s="50">
        <v>35</v>
      </c>
      <c r="B68" s="51" t="s">
        <v>254</v>
      </c>
      <c r="C68" s="51" t="s">
        <v>255</v>
      </c>
      <c r="D68" s="51">
        <v>1</v>
      </c>
      <c r="E68" s="51">
        <v>16</v>
      </c>
      <c r="F68" s="51">
        <v>4</v>
      </c>
      <c r="G68" s="52">
        <f t="shared" ref="G68:G78" si="6">H68/12</f>
        <v>1632.4591666666665</v>
      </c>
      <c r="H68" s="53">
        <v>19589.509999999998</v>
      </c>
    </row>
    <row r="69" spans="1:8" s="54" customFormat="1" ht="15.75" x14ac:dyDescent="0.25">
      <c r="A69" s="50">
        <v>36</v>
      </c>
      <c r="B69" s="51" t="s">
        <v>256</v>
      </c>
      <c r="C69" s="51" t="s">
        <v>255</v>
      </c>
      <c r="D69" s="51">
        <v>1</v>
      </c>
      <c r="E69" s="51">
        <v>16</v>
      </c>
      <c r="F69" s="51">
        <v>4</v>
      </c>
      <c r="G69" s="52">
        <f t="shared" si="6"/>
        <v>1632.4591666666665</v>
      </c>
      <c r="H69" s="53">
        <v>19589.509999999998</v>
      </c>
    </row>
    <row r="70" spans="1:8" s="54" customFormat="1" ht="15.75" x14ac:dyDescent="0.25">
      <c r="A70" s="50">
        <v>37</v>
      </c>
      <c r="B70" s="51" t="s">
        <v>257</v>
      </c>
      <c r="C70" s="51" t="s">
        <v>258</v>
      </c>
      <c r="D70" s="51">
        <v>1</v>
      </c>
      <c r="E70" s="51">
        <v>13</v>
      </c>
      <c r="F70" s="51">
        <v>2</v>
      </c>
      <c r="G70" s="52">
        <f t="shared" si="6"/>
        <v>1107.345</v>
      </c>
      <c r="H70" s="53">
        <v>13288.14</v>
      </c>
    </row>
    <row r="71" spans="1:8" s="54" customFormat="1" ht="15.75" x14ac:dyDescent="0.25">
      <c r="A71" s="50">
        <v>38</v>
      </c>
      <c r="B71" s="51" t="s">
        <v>259</v>
      </c>
      <c r="C71" s="51" t="s">
        <v>258</v>
      </c>
      <c r="D71" s="51">
        <v>1</v>
      </c>
      <c r="E71" s="51">
        <v>13</v>
      </c>
      <c r="F71" s="51">
        <v>3</v>
      </c>
      <c r="G71" s="52">
        <f t="shared" si="6"/>
        <v>1126.17</v>
      </c>
      <c r="H71" s="53">
        <v>13514.04</v>
      </c>
    </row>
    <row r="72" spans="1:8" s="54" customFormat="1" ht="15.75" x14ac:dyDescent="0.25">
      <c r="A72" s="50">
        <v>39</v>
      </c>
      <c r="B72" s="51" t="s">
        <v>260</v>
      </c>
      <c r="C72" s="51" t="s">
        <v>258</v>
      </c>
      <c r="D72" s="51">
        <v>1</v>
      </c>
      <c r="E72" s="51">
        <v>13</v>
      </c>
      <c r="F72" s="51">
        <v>2</v>
      </c>
      <c r="G72" s="52">
        <f t="shared" si="6"/>
        <v>1107.345</v>
      </c>
      <c r="H72" s="53">
        <v>13288.14</v>
      </c>
    </row>
    <row r="73" spans="1:8" s="54" customFormat="1" ht="15.75" x14ac:dyDescent="0.25">
      <c r="A73" s="50">
        <v>40</v>
      </c>
      <c r="B73" s="51" t="s">
        <v>261</v>
      </c>
      <c r="C73" s="51" t="s">
        <v>262</v>
      </c>
      <c r="D73" s="51">
        <v>1</v>
      </c>
      <c r="E73" s="51">
        <v>11</v>
      </c>
      <c r="F73" s="51">
        <v>2</v>
      </c>
      <c r="G73" s="52">
        <f t="shared" si="6"/>
        <v>874.56</v>
      </c>
      <c r="H73" s="53">
        <v>10494.72</v>
      </c>
    </row>
    <row r="74" spans="1:8" s="54" customFormat="1" ht="15.75" x14ac:dyDescent="0.25">
      <c r="A74" s="50">
        <v>41</v>
      </c>
      <c r="B74" s="51" t="s">
        <v>263</v>
      </c>
      <c r="C74" s="51" t="s">
        <v>262</v>
      </c>
      <c r="D74" s="51">
        <v>1</v>
      </c>
      <c r="E74" s="51">
        <v>11</v>
      </c>
      <c r="F74" s="51">
        <v>2</v>
      </c>
      <c r="G74" s="52">
        <f t="shared" si="6"/>
        <v>874.56</v>
      </c>
      <c r="H74" s="53">
        <v>10494.72</v>
      </c>
    </row>
    <row r="75" spans="1:8" s="54" customFormat="1" ht="15.75" x14ac:dyDescent="0.25">
      <c r="A75" s="50">
        <v>42</v>
      </c>
      <c r="B75" s="51" t="s">
        <v>264</v>
      </c>
      <c r="C75" s="51" t="s">
        <v>262</v>
      </c>
      <c r="D75" s="51">
        <v>1</v>
      </c>
      <c r="E75" s="51">
        <v>11</v>
      </c>
      <c r="F75" s="51">
        <v>2</v>
      </c>
      <c r="G75" s="52">
        <f t="shared" si="6"/>
        <v>874.56</v>
      </c>
      <c r="H75" s="53">
        <v>10494.72</v>
      </c>
    </row>
    <row r="76" spans="1:8" s="54" customFormat="1" ht="15.75" x14ac:dyDescent="0.25">
      <c r="A76" s="50">
        <v>43</v>
      </c>
      <c r="B76" s="51" t="s">
        <v>265</v>
      </c>
      <c r="C76" s="51" t="s">
        <v>262</v>
      </c>
      <c r="D76" s="51">
        <v>1</v>
      </c>
      <c r="E76" s="51">
        <v>11</v>
      </c>
      <c r="F76" s="51">
        <v>2</v>
      </c>
      <c r="G76" s="52">
        <f t="shared" si="6"/>
        <v>874.56</v>
      </c>
      <c r="H76" s="53">
        <v>10494.72</v>
      </c>
    </row>
    <row r="77" spans="1:8" s="54" customFormat="1" ht="15.75" x14ac:dyDescent="0.25">
      <c r="A77" s="50">
        <v>44</v>
      </c>
      <c r="B77" s="51" t="s">
        <v>266</v>
      </c>
      <c r="C77" s="51" t="s">
        <v>262</v>
      </c>
      <c r="D77" s="51">
        <v>1</v>
      </c>
      <c r="E77" s="51">
        <v>11</v>
      </c>
      <c r="F77" s="51">
        <v>2</v>
      </c>
      <c r="G77" s="52">
        <f t="shared" si="6"/>
        <v>874.56</v>
      </c>
      <c r="H77" s="53">
        <v>10494.72</v>
      </c>
    </row>
    <row r="78" spans="1:8" s="54" customFormat="1" ht="15.75" x14ac:dyDescent="0.25">
      <c r="A78" s="50">
        <v>45</v>
      </c>
      <c r="B78" s="51" t="s">
        <v>267</v>
      </c>
      <c r="C78" s="51" t="s">
        <v>268</v>
      </c>
      <c r="D78" s="51">
        <v>1</v>
      </c>
      <c r="E78" s="51">
        <v>20</v>
      </c>
      <c r="F78" s="51">
        <v>7</v>
      </c>
      <c r="G78" s="52">
        <f t="shared" si="6"/>
        <v>2705.7858333333334</v>
      </c>
      <c r="H78" s="53">
        <v>32469.43</v>
      </c>
    </row>
    <row r="79" spans="1:8" s="54" customFormat="1" ht="15.75" x14ac:dyDescent="0.25">
      <c r="A79" s="50">
        <v>46</v>
      </c>
      <c r="B79" s="51" t="s">
        <v>269</v>
      </c>
      <c r="C79" s="51" t="s">
        <v>270</v>
      </c>
      <c r="D79" s="51">
        <v>1</v>
      </c>
      <c r="E79" s="51">
        <v>16</v>
      </c>
      <c r="F79" s="51">
        <v>3</v>
      </c>
      <c r="G79" s="52">
        <v>1765.5</v>
      </c>
      <c r="H79" s="53">
        <v>19254.189999999999</v>
      </c>
    </row>
    <row r="80" spans="1:8" s="54" customFormat="1" ht="15.75" x14ac:dyDescent="0.25">
      <c r="A80" s="50">
        <v>47</v>
      </c>
      <c r="B80" s="51" t="s">
        <v>271</v>
      </c>
      <c r="C80" s="51" t="s">
        <v>272</v>
      </c>
      <c r="D80" s="51">
        <v>1</v>
      </c>
      <c r="E80" s="51">
        <v>7</v>
      </c>
      <c r="F80" s="51">
        <v>11</v>
      </c>
      <c r="G80" s="52">
        <v>698.37</v>
      </c>
      <c r="H80" s="53">
        <v>7618.56</v>
      </c>
    </row>
    <row r="81" spans="1:8" s="54" customFormat="1" ht="15.75" x14ac:dyDescent="0.25">
      <c r="A81" s="50">
        <v>48</v>
      </c>
      <c r="B81" s="51" t="s">
        <v>273</v>
      </c>
      <c r="C81" s="51" t="s">
        <v>274</v>
      </c>
      <c r="D81" s="51">
        <v>1</v>
      </c>
      <c r="E81" s="51">
        <v>16</v>
      </c>
      <c r="F81" s="51">
        <v>5</v>
      </c>
      <c r="G81" s="52">
        <v>698.37</v>
      </c>
      <c r="H81" s="53">
        <v>17697.849999999999</v>
      </c>
    </row>
    <row r="82" spans="1:8" s="54" customFormat="1" ht="15.75" x14ac:dyDescent="0.25">
      <c r="A82" s="50"/>
      <c r="B82" s="51"/>
      <c r="C82" s="51"/>
      <c r="D82" s="51"/>
      <c r="E82" s="51"/>
      <c r="F82" s="51"/>
      <c r="G82" s="52"/>
      <c r="H82" s="53"/>
    </row>
    <row r="83" spans="1:8" s="54" customFormat="1" ht="15.75" x14ac:dyDescent="0.25">
      <c r="A83" s="50"/>
      <c r="B83" s="6" t="s">
        <v>275</v>
      </c>
      <c r="C83" s="51"/>
      <c r="D83" s="51"/>
      <c r="E83" s="51"/>
      <c r="F83" s="51"/>
      <c r="G83" s="52"/>
      <c r="H83" s="53"/>
    </row>
    <row r="84" spans="1:8" s="54" customFormat="1" ht="15.75" x14ac:dyDescent="0.25">
      <c r="A84" s="50">
        <v>49</v>
      </c>
      <c r="B84" s="51" t="s">
        <v>276</v>
      </c>
      <c r="C84" s="51" t="s">
        <v>277</v>
      </c>
      <c r="D84" s="51">
        <v>1</v>
      </c>
      <c r="E84" s="51">
        <v>14</v>
      </c>
      <c r="F84" s="51">
        <v>9</v>
      </c>
      <c r="G84" s="52">
        <f>H84/12</f>
        <v>1402.0916666666665</v>
      </c>
      <c r="H84" s="53">
        <v>16825.099999999999</v>
      </c>
    </row>
    <row r="85" spans="1:8" s="54" customFormat="1" ht="15.75" x14ac:dyDescent="0.25">
      <c r="A85" s="50">
        <v>50</v>
      </c>
      <c r="B85" s="51" t="s">
        <v>278</v>
      </c>
      <c r="C85" s="51" t="s">
        <v>277</v>
      </c>
      <c r="D85" s="51">
        <v>1</v>
      </c>
      <c r="E85" s="51">
        <v>15</v>
      </c>
      <c r="F85" s="51">
        <v>1</v>
      </c>
      <c r="G85" s="52">
        <f t="shared" ref="G85:G99" si="7">H85/12</f>
        <v>1378.6541666666665</v>
      </c>
      <c r="H85" s="53">
        <v>16543.849999999999</v>
      </c>
    </row>
    <row r="86" spans="1:8" s="54" customFormat="1" ht="15.75" x14ac:dyDescent="0.25">
      <c r="A86" s="50">
        <v>51</v>
      </c>
      <c r="B86" s="51" t="s">
        <v>279</v>
      </c>
      <c r="C86" s="51" t="s">
        <v>277</v>
      </c>
      <c r="D86" s="51">
        <v>1</v>
      </c>
      <c r="E86" s="51">
        <v>14</v>
      </c>
      <c r="F86" s="51">
        <v>8</v>
      </c>
      <c r="G86" s="52">
        <f t="shared" si="7"/>
        <v>1378.6541666666665</v>
      </c>
      <c r="H86" s="53">
        <v>16543.849999999999</v>
      </c>
    </row>
    <row r="87" spans="1:8" s="54" customFormat="1" ht="15.75" x14ac:dyDescent="0.25">
      <c r="A87" s="50">
        <v>52</v>
      </c>
      <c r="B87" s="51" t="s">
        <v>280</v>
      </c>
      <c r="C87" s="51" t="s">
        <v>277</v>
      </c>
      <c r="D87" s="51">
        <v>1</v>
      </c>
      <c r="E87" s="51">
        <v>14</v>
      </c>
      <c r="F87" s="51">
        <v>7</v>
      </c>
      <c r="G87" s="52">
        <f t="shared" si="7"/>
        <v>1355.6091666666666</v>
      </c>
      <c r="H87" s="53">
        <v>16267.31</v>
      </c>
    </row>
    <row r="88" spans="1:8" s="54" customFormat="1" ht="15.75" x14ac:dyDescent="0.25">
      <c r="A88" s="50">
        <v>53</v>
      </c>
      <c r="B88" s="51" t="s">
        <v>281</v>
      </c>
      <c r="C88" s="51" t="s">
        <v>277</v>
      </c>
      <c r="D88" s="51">
        <v>1</v>
      </c>
      <c r="E88" s="51">
        <v>14</v>
      </c>
      <c r="F88" s="51">
        <v>1</v>
      </c>
      <c r="G88" s="52">
        <f t="shared" si="7"/>
        <v>1225.2049999999999</v>
      </c>
      <c r="H88" s="53">
        <v>14702.46</v>
      </c>
    </row>
    <row r="89" spans="1:8" s="294" customFormat="1" ht="15.75" x14ac:dyDescent="0.25">
      <c r="A89" s="290">
        <v>54</v>
      </c>
      <c r="B89" s="291" t="s">
        <v>282</v>
      </c>
      <c r="C89" s="291" t="s">
        <v>996</v>
      </c>
      <c r="D89" s="291">
        <v>1</v>
      </c>
      <c r="E89" s="291">
        <v>14</v>
      </c>
      <c r="F89" s="291">
        <v>2</v>
      </c>
      <c r="G89" s="292">
        <f t="shared" si="7"/>
        <v>1225.2049999999999</v>
      </c>
      <c r="H89" s="293">
        <v>14702.46</v>
      </c>
    </row>
    <row r="90" spans="1:8" s="54" customFormat="1" ht="15.75" x14ac:dyDescent="0.25">
      <c r="A90" s="50">
        <v>55</v>
      </c>
      <c r="B90" s="51" t="s">
        <v>283</v>
      </c>
      <c r="C90" s="51" t="s">
        <v>284</v>
      </c>
      <c r="D90" s="51">
        <v>1</v>
      </c>
      <c r="E90" s="51">
        <v>7</v>
      </c>
      <c r="F90" s="51">
        <v>5</v>
      </c>
      <c r="G90" s="52">
        <f t="shared" si="7"/>
        <v>57.139999999999993</v>
      </c>
      <c r="H90" s="53">
        <v>685.68</v>
      </c>
    </row>
    <row r="91" spans="1:8" s="54" customFormat="1" ht="15.75" x14ac:dyDescent="0.25">
      <c r="A91" s="50">
        <v>56</v>
      </c>
      <c r="B91" s="51" t="s">
        <v>285</v>
      </c>
      <c r="C91" s="51" t="s">
        <v>286</v>
      </c>
      <c r="D91" s="51">
        <v>1</v>
      </c>
      <c r="E91" s="51">
        <v>8</v>
      </c>
      <c r="F91" s="51">
        <v>7</v>
      </c>
      <c r="G91" s="52">
        <f t="shared" si="7"/>
        <v>667.8125</v>
      </c>
      <c r="H91" s="53">
        <v>8013.75</v>
      </c>
    </row>
    <row r="92" spans="1:8" s="54" customFormat="1" ht="15.75" x14ac:dyDescent="0.25">
      <c r="A92" s="50">
        <v>57</v>
      </c>
      <c r="B92" s="51" t="s">
        <v>287</v>
      </c>
      <c r="C92" s="51" t="s">
        <v>288</v>
      </c>
      <c r="D92" s="51">
        <v>1</v>
      </c>
      <c r="E92" s="51">
        <v>9</v>
      </c>
      <c r="F92" s="51">
        <v>5</v>
      </c>
      <c r="G92" s="52">
        <f t="shared" si="7"/>
        <v>726.53916666666657</v>
      </c>
      <c r="H92" s="53">
        <v>8718.4699999999993</v>
      </c>
    </row>
    <row r="93" spans="1:8" s="54" customFormat="1" ht="15.75" x14ac:dyDescent="0.25">
      <c r="A93" s="50">
        <v>58</v>
      </c>
      <c r="B93" s="51" t="s">
        <v>289</v>
      </c>
      <c r="C93" s="51" t="s">
        <v>290</v>
      </c>
      <c r="D93" s="51">
        <v>1</v>
      </c>
      <c r="E93" s="51">
        <v>10</v>
      </c>
      <c r="F93" s="51">
        <v>10</v>
      </c>
      <c r="G93" s="52">
        <f t="shared" si="7"/>
        <v>889.4274999999999</v>
      </c>
      <c r="H93" s="53">
        <v>10673.13</v>
      </c>
    </row>
    <row r="94" spans="1:8" s="54" customFormat="1" ht="15.75" x14ac:dyDescent="0.25">
      <c r="A94" s="50">
        <v>59</v>
      </c>
      <c r="B94" s="51" t="s">
        <v>291</v>
      </c>
      <c r="C94" s="51" t="s">
        <v>292</v>
      </c>
      <c r="D94" s="51">
        <v>1</v>
      </c>
      <c r="E94" s="51">
        <v>8</v>
      </c>
      <c r="F94" s="51">
        <v>11</v>
      </c>
      <c r="G94" s="52">
        <f t="shared" si="7"/>
        <v>714.39499999999998</v>
      </c>
      <c r="H94" s="53">
        <v>8572.74</v>
      </c>
    </row>
    <row r="95" spans="1:8" s="64" customFormat="1" ht="15.75" x14ac:dyDescent="0.25">
      <c r="A95" s="50">
        <v>60</v>
      </c>
      <c r="B95" s="51" t="s">
        <v>293</v>
      </c>
      <c r="C95" s="51" t="s">
        <v>294</v>
      </c>
      <c r="D95" s="51">
        <v>1</v>
      </c>
      <c r="E95" s="51">
        <v>10</v>
      </c>
      <c r="F95" s="51">
        <v>6</v>
      </c>
      <c r="G95" s="52">
        <f t="shared" si="7"/>
        <v>831.43166666666673</v>
      </c>
      <c r="H95" s="53">
        <v>9977.18</v>
      </c>
    </row>
    <row r="96" spans="1:8" s="64" customFormat="1" ht="15.75" x14ac:dyDescent="0.25">
      <c r="A96" s="50">
        <v>61</v>
      </c>
      <c r="B96" s="51" t="s">
        <v>295</v>
      </c>
      <c r="C96" s="51" t="s">
        <v>296</v>
      </c>
      <c r="D96" s="51">
        <v>1</v>
      </c>
      <c r="E96" s="51">
        <v>7</v>
      </c>
      <c r="F96" s="51">
        <v>4</v>
      </c>
      <c r="G96" s="52">
        <f t="shared" si="7"/>
        <v>564.21500000000003</v>
      </c>
      <c r="H96" s="53">
        <v>6770.58</v>
      </c>
    </row>
    <row r="97" spans="1:8" s="65" customFormat="1" ht="15.75" x14ac:dyDescent="0.25">
      <c r="A97" s="50">
        <v>62</v>
      </c>
      <c r="B97" s="51" t="s">
        <v>297</v>
      </c>
      <c r="C97" s="51" t="s">
        <v>298</v>
      </c>
      <c r="D97" s="51">
        <v>1</v>
      </c>
      <c r="E97" s="51">
        <v>9</v>
      </c>
      <c r="F97" s="51">
        <v>11</v>
      </c>
      <c r="G97" s="52">
        <f t="shared" si="7"/>
        <v>803.86833333333334</v>
      </c>
      <c r="H97" s="53">
        <v>9646.42</v>
      </c>
    </row>
    <row r="98" spans="1:8" s="54" customFormat="1" ht="15.75" x14ac:dyDescent="0.25">
      <c r="A98" s="50">
        <v>63</v>
      </c>
      <c r="B98" s="66" t="s">
        <v>299</v>
      </c>
      <c r="C98" s="66" t="s">
        <v>300</v>
      </c>
      <c r="D98" s="66">
        <v>1</v>
      </c>
      <c r="E98" s="66">
        <v>8</v>
      </c>
      <c r="F98" s="66">
        <v>9</v>
      </c>
      <c r="G98" s="67">
        <f t="shared" si="7"/>
        <v>690.71083333333343</v>
      </c>
      <c r="H98" s="68">
        <v>8288.5300000000007</v>
      </c>
    </row>
    <row r="99" spans="1:8" s="54" customFormat="1" ht="15.75" x14ac:dyDescent="0.25">
      <c r="A99" s="50">
        <v>64</v>
      </c>
      <c r="B99" s="51" t="s">
        <v>301</v>
      </c>
      <c r="C99" s="51" t="s">
        <v>302</v>
      </c>
      <c r="D99" s="51">
        <v>1</v>
      </c>
      <c r="E99" s="51">
        <v>15</v>
      </c>
      <c r="F99" s="51">
        <v>1</v>
      </c>
      <c r="G99" s="67">
        <f t="shared" si="7"/>
        <v>1378.6541666666665</v>
      </c>
      <c r="H99" s="68">
        <v>16543.849999999999</v>
      </c>
    </row>
    <row r="100" spans="1:8" s="54" customFormat="1" ht="15.75" x14ac:dyDescent="0.25">
      <c r="A100" s="50"/>
      <c r="B100" s="51"/>
      <c r="C100" s="51"/>
      <c r="D100" s="51"/>
      <c r="E100" s="51"/>
      <c r="F100" s="51"/>
      <c r="G100" s="52"/>
      <c r="H100" s="53"/>
    </row>
    <row r="101" spans="1:8" s="54" customFormat="1" ht="15.75" x14ac:dyDescent="0.25">
      <c r="A101" s="58"/>
      <c r="B101" s="59"/>
      <c r="C101" s="59"/>
      <c r="D101" s="59"/>
      <c r="E101" s="59"/>
      <c r="F101" s="59"/>
      <c r="G101" s="60"/>
      <c r="H101" s="61"/>
    </row>
    <row r="102" spans="1:8" s="54" customFormat="1" ht="15.75" x14ac:dyDescent="0.25">
      <c r="A102" s="50"/>
      <c r="B102" s="6" t="s">
        <v>303</v>
      </c>
      <c r="C102" s="51"/>
      <c r="D102" s="51"/>
      <c r="E102" s="51"/>
      <c r="F102" s="51"/>
      <c r="G102" s="52"/>
      <c r="H102" s="53"/>
    </row>
    <row r="103" spans="1:8" s="54" customFormat="1" ht="15.75" x14ac:dyDescent="0.25">
      <c r="A103" s="50">
        <v>65</v>
      </c>
      <c r="B103" s="51" t="s">
        <v>304</v>
      </c>
      <c r="C103" s="51" t="s">
        <v>305</v>
      </c>
      <c r="D103" s="51">
        <v>1</v>
      </c>
      <c r="E103" s="51">
        <v>19</v>
      </c>
      <c r="F103" s="51">
        <v>4</v>
      </c>
      <c r="G103" s="52">
        <f t="shared" ref="G103:G104" si="8">H103/12</f>
        <v>2173.3066666666668</v>
      </c>
      <c r="H103" s="53">
        <v>26079.68</v>
      </c>
    </row>
    <row r="104" spans="1:8" s="54" customFormat="1" ht="15.75" x14ac:dyDescent="0.25">
      <c r="A104" s="50">
        <v>66</v>
      </c>
      <c r="B104" s="51" t="s">
        <v>306</v>
      </c>
      <c r="C104" s="51" t="s">
        <v>307</v>
      </c>
      <c r="D104" s="51">
        <v>1</v>
      </c>
      <c r="E104" s="51">
        <v>21</v>
      </c>
      <c r="F104" s="51">
        <v>3</v>
      </c>
      <c r="G104" s="52">
        <f t="shared" si="8"/>
        <v>2943.7316666666666</v>
      </c>
      <c r="H104" s="53">
        <v>35324.78</v>
      </c>
    </row>
    <row r="105" spans="1:8" s="54" customFormat="1" ht="15.75" x14ac:dyDescent="0.25">
      <c r="A105" s="50">
        <v>67</v>
      </c>
      <c r="B105" s="51" t="s">
        <v>308</v>
      </c>
      <c r="C105" s="51" t="s">
        <v>309</v>
      </c>
      <c r="D105" s="51">
        <v>1</v>
      </c>
      <c r="E105" s="51">
        <v>18</v>
      </c>
      <c r="F105" s="51">
        <v>2</v>
      </c>
      <c r="G105" s="52">
        <f>H105/12</f>
        <v>1931.4099999999999</v>
      </c>
      <c r="H105" s="53">
        <v>23176.92</v>
      </c>
    </row>
    <row r="106" spans="1:8" s="54" customFormat="1" ht="15.75" x14ac:dyDescent="0.25">
      <c r="A106" s="50"/>
      <c r="B106" s="51"/>
      <c r="C106" s="51"/>
      <c r="D106" s="51"/>
      <c r="E106" s="51"/>
      <c r="F106" s="51"/>
      <c r="G106" s="52"/>
      <c r="H106" s="53"/>
    </row>
    <row r="107" spans="1:8" s="54" customFormat="1" ht="15.75" x14ac:dyDescent="0.25">
      <c r="A107" s="50"/>
      <c r="B107" s="6" t="s">
        <v>310</v>
      </c>
      <c r="C107" s="51"/>
      <c r="D107" s="51"/>
      <c r="E107" s="51"/>
      <c r="F107" s="51"/>
      <c r="G107" s="52"/>
      <c r="H107" s="53"/>
    </row>
    <row r="108" spans="1:8" s="54" customFormat="1" ht="15.75" x14ac:dyDescent="0.25">
      <c r="A108" s="50">
        <v>68</v>
      </c>
      <c r="B108" s="51" t="s">
        <v>311</v>
      </c>
      <c r="C108" s="51" t="s">
        <v>312</v>
      </c>
      <c r="D108" s="51">
        <v>1</v>
      </c>
      <c r="E108" s="51">
        <v>18</v>
      </c>
      <c r="F108" s="51">
        <v>9</v>
      </c>
      <c r="G108" s="52">
        <f>H108/12</f>
        <v>2173.3066666666668</v>
      </c>
      <c r="H108" s="53">
        <v>26079.68</v>
      </c>
    </row>
    <row r="109" spans="1:8" s="54" customFormat="1" ht="15.75" x14ac:dyDescent="0.25">
      <c r="A109" s="50"/>
      <c r="B109" s="51"/>
      <c r="C109" s="51"/>
      <c r="D109" s="51"/>
      <c r="E109" s="51"/>
      <c r="F109" s="51"/>
      <c r="G109" s="52"/>
      <c r="H109" s="53"/>
    </row>
    <row r="110" spans="1:8" s="54" customFormat="1" ht="15.75" x14ac:dyDescent="0.25">
      <c r="A110" s="50"/>
      <c r="B110" s="6" t="s">
        <v>313</v>
      </c>
      <c r="C110" s="51"/>
      <c r="D110" s="51"/>
      <c r="E110" s="51"/>
      <c r="F110" s="51"/>
      <c r="G110" s="52"/>
      <c r="H110" s="53"/>
    </row>
    <row r="111" spans="1:8" s="54" customFormat="1" ht="15.75" x14ac:dyDescent="0.25">
      <c r="A111" s="50">
        <v>69</v>
      </c>
      <c r="B111" s="51" t="s">
        <v>314</v>
      </c>
      <c r="C111" s="51" t="s">
        <v>315</v>
      </c>
      <c r="D111" s="51">
        <v>1</v>
      </c>
      <c r="E111" s="51">
        <v>12</v>
      </c>
      <c r="F111" s="51">
        <v>8</v>
      </c>
      <c r="G111" s="52">
        <f>H111/12</f>
        <v>1088.835</v>
      </c>
      <c r="H111" s="53">
        <v>13066.02</v>
      </c>
    </row>
    <row r="112" spans="1:8" s="54" customFormat="1" ht="15.75" x14ac:dyDescent="0.25">
      <c r="A112" s="50">
        <v>70</v>
      </c>
      <c r="B112" s="51" t="s">
        <v>316</v>
      </c>
      <c r="C112" s="51" t="s">
        <v>317</v>
      </c>
      <c r="D112" s="51">
        <v>1</v>
      </c>
      <c r="E112" s="51">
        <v>19</v>
      </c>
      <c r="F112" s="51">
        <v>7</v>
      </c>
      <c r="G112" s="52">
        <f t="shared" ref="G112:G127" si="9">H112/12</f>
        <v>2119.374166666667</v>
      </c>
      <c r="H112" s="53">
        <v>25432.49</v>
      </c>
    </row>
    <row r="113" spans="1:9" s="54" customFormat="1" ht="15.75" x14ac:dyDescent="0.25">
      <c r="A113" s="50">
        <v>71</v>
      </c>
      <c r="B113" s="51" t="s">
        <v>318</v>
      </c>
      <c r="C113" s="51" t="s">
        <v>319</v>
      </c>
      <c r="D113" s="51">
        <v>1</v>
      </c>
      <c r="E113" s="51">
        <v>19</v>
      </c>
      <c r="F113" s="51">
        <v>7</v>
      </c>
      <c r="G113" s="52">
        <f t="shared" si="9"/>
        <v>2247.8274999999999</v>
      </c>
      <c r="H113" s="53">
        <v>26973.93</v>
      </c>
    </row>
    <row r="114" spans="1:9" s="54" customFormat="1" ht="15.75" x14ac:dyDescent="0.25">
      <c r="A114" s="50">
        <v>72</v>
      </c>
      <c r="B114" s="51" t="s">
        <v>320</v>
      </c>
      <c r="C114" s="51" t="s">
        <v>321</v>
      </c>
      <c r="D114" s="51">
        <v>1</v>
      </c>
      <c r="E114" s="51">
        <v>19</v>
      </c>
      <c r="F114" s="51">
        <v>9</v>
      </c>
      <c r="G114" s="52">
        <f t="shared" si="9"/>
        <v>2364.4266666666667</v>
      </c>
      <c r="H114" s="53">
        <v>28373.119999999999</v>
      </c>
      <c r="I114" s="69"/>
    </row>
    <row r="115" spans="1:9" s="54" customFormat="1" ht="15.75" x14ac:dyDescent="0.25">
      <c r="A115" s="50">
        <v>73</v>
      </c>
      <c r="B115" s="51" t="s">
        <v>322</v>
      </c>
      <c r="C115" s="51" t="s">
        <v>323</v>
      </c>
      <c r="D115" s="51">
        <v>1</v>
      </c>
      <c r="E115" s="51">
        <v>17</v>
      </c>
      <c r="F115" s="51">
        <v>5</v>
      </c>
      <c r="G115" s="52">
        <f t="shared" si="9"/>
        <v>1745.6158333333333</v>
      </c>
      <c r="H115" s="53">
        <v>20947.39</v>
      </c>
    </row>
    <row r="116" spans="1:9" s="54" customFormat="1" ht="15.75" x14ac:dyDescent="0.25">
      <c r="A116" s="50">
        <v>74</v>
      </c>
      <c r="B116" s="51" t="s">
        <v>324</v>
      </c>
      <c r="C116" s="51" t="s">
        <v>321</v>
      </c>
      <c r="D116" s="51">
        <v>1</v>
      </c>
      <c r="E116" s="51">
        <v>19</v>
      </c>
      <c r="F116" s="51">
        <v>7</v>
      </c>
      <c r="G116" s="52">
        <f>H116/12</f>
        <v>2286.0408333333335</v>
      </c>
      <c r="H116" s="53">
        <v>27432.49</v>
      </c>
      <c r="I116" s="69"/>
    </row>
    <row r="117" spans="1:9" s="54" customFormat="1" ht="15.75" x14ac:dyDescent="0.25">
      <c r="A117" s="50"/>
      <c r="B117" s="51"/>
      <c r="C117" s="51"/>
      <c r="D117" s="51"/>
      <c r="E117" s="51"/>
      <c r="F117" s="51"/>
      <c r="G117" s="52"/>
      <c r="H117" s="53"/>
    </row>
    <row r="118" spans="1:9" s="54" customFormat="1" ht="15.75" x14ac:dyDescent="0.25">
      <c r="A118" s="50"/>
      <c r="B118" s="51"/>
      <c r="C118" s="51"/>
      <c r="D118" s="51"/>
      <c r="E118" s="51"/>
      <c r="F118" s="51"/>
      <c r="G118" s="52"/>
      <c r="H118" s="53"/>
    </row>
    <row r="119" spans="1:9" s="54" customFormat="1" ht="15.75" x14ac:dyDescent="0.25">
      <c r="A119" s="50"/>
      <c r="B119" s="6" t="s">
        <v>325</v>
      </c>
      <c r="C119" s="51"/>
      <c r="D119" s="51"/>
      <c r="E119" s="51"/>
      <c r="F119" s="51"/>
      <c r="G119" s="52"/>
      <c r="H119" s="53"/>
    </row>
    <row r="120" spans="1:9" s="54" customFormat="1" ht="15.75" x14ac:dyDescent="0.25">
      <c r="A120" s="50">
        <v>75</v>
      </c>
      <c r="B120" s="51" t="s">
        <v>326</v>
      </c>
      <c r="C120" s="51" t="s">
        <v>327</v>
      </c>
      <c r="D120" s="51">
        <v>1</v>
      </c>
      <c r="E120" s="51">
        <v>14</v>
      </c>
      <c r="F120" s="51">
        <v>4</v>
      </c>
      <c r="G120" s="52">
        <f t="shared" si="9"/>
        <v>1288.7583333333334</v>
      </c>
      <c r="H120" s="53">
        <v>15465.1</v>
      </c>
    </row>
    <row r="121" spans="1:9" s="54" customFormat="1" ht="15.75" x14ac:dyDescent="0.25">
      <c r="A121" s="50">
        <v>76</v>
      </c>
      <c r="B121" s="51" t="s">
        <v>328</v>
      </c>
      <c r="C121" s="51" t="s">
        <v>329</v>
      </c>
      <c r="D121" s="51">
        <v>1</v>
      </c>
      <c r="E121" s="51">
        <v>10</v>
      </c>
      <c r="F121" s="51">
        <v>3</v>
      </c>
      <c r="G121" s="52">
        <f t="shared" si="9"/>
        <v>790.43083333333334</v>
      </c>
      <c r="H121" s="53">
        <v>9485.17</v>
      </c>
    </row>
    <row r="122" spans="1:9" s="54" customFormat="1" ht="15.75" x14ac:dyDescent="0.25">
      <c r="A122" s="50"/>
      <c r="B122" s="51"/>
      <c r="C122" s="51"/>
      <c r="D122" s="51"/>
      <c r="E122" s="51"/>
      <c r="F122" s="51"/>
      <c r="G122" s="52"/>
      <c r="H122" s="53"/>
    </row>
    <row r="123" spans="1:9" s="54" customFormat="1" ht="15.75" x14ac:dyDescent="0.25">
      <c r="A123" s="50"/>
      <c r="B123" s="6" t="s">
        <v>192</v>
      </c>
      <c r="C123" s="51"/>
      <c r="D123" s="51"/>
      <c r="E123" s="51"/>
      <c r="F123" s="51"/>
      <c r="G123" s="52"/>
      <c r="H123" s="53"/>
    </row>
    <row r="124" spans="1:9" s="54" customFormat="1" ht="15.75" x14ac:dyDescent="0.25">
      <c r="A124" s="50">
        <v>77</v>
      </c>
      <c r="B124" s="51" t="s">
        <v>330</v>
      </c>
      <c r="C124" s="51" t="s">
        <v>196</v>
      </c>
      <c r="D124" s="51">
        <v>1</v>
      </c>
      <c r="E124" s="51">
        <v>10</v>
      </c>
      <c r="F124" s="51">
        <v>9</v>
      </c>
      <c r="G124" s="52">
        <f t="shared" si="9"/>
        <v>859.94083333333344</v>
      </c>
      <c r="H124" s="53">
        <v>10319.290000000001</v>
      </c>
    </row>
    <row r="125" spans="1:9" s="54" customFormat="1" ht="15.75" x14ac:dyDescent="0.25">
      <c r="A125" s="50"/>
      <c r="B125" s="51"/>
      <c r="C125" s="51"/>
      <c r="D125" s="51"/>
      <c r="E125" s="51"/>
      <c r="F125" s="51"/>
      <c r="G125" s="52"/>
      <c r="H125" s="53"/>
    </row>
    <row r="126" spans="1:9" s="54" customFormat="1" ht="15.75" x14ac:dyDescent="0.25">
      <c r="A126" s="50"/>
      <c r="B126" s="6" t="s">
        <v>331</v>
      </c>
      <c r="C126" s="51"/>
      <c r="D126" s="51"/>
      <c r="E126" s="51"/>
      <c r="F126" s="51"/>
      <c r="G126" s="52"/>
      <c r="H126" s="53"/>
    </row>
    <row r="127" spans="1:9" s="54" customFormat="1" ht="15.75" x14ac:dyDescent="0.25">
      <c r="A127" s="50">
        <v>78</v>
      </c>
      <c r="B127" s="51" t="s">
        <v>332</v>
      </c>
      <c r="C127" s="51" t="s">
        <v>333</v>
      </c>
      <c r="D127" s="51">
        <v>1</v>
      </c>
      <c r="E127" s="51">
        <v>9</v>
      </c>
      <c r="F127" s="51">
        <v>11</v>
      </c>
      <c r="G127" s="52">
        <f t="shared" si="9"/>
        <v>803.86833333333334</v>
      </c>
      <c r="H127" s="53">
        <v>9646.42</v>
      </c>
    </row>
    <row r="128" spans="1:9" s="54" customFormat="1" ht="15.75" x14ac:dyDescent="0.25">
      <c r="A128" s="50"/>
      <c r="B128" s="51"/>
      <c r="C128" s="51"/>
      <c r="D128" s="51"/>
      <c r="E128" s="51"/>
      <c r="F128" s="51"/>
      <c r="G128" s="52"/>
      <c r="H128" s="53"/>
    </row>
    <row r="129" spans="1:8" s="54" customFormat="1" ht="15.75" x14ac:dyDescent="0.25">
      <c r="A129" s="50"/>
      <c r="B129" s="6" t="s">
        <v>334</v>
      </c>
      <c r="C129" s="51"/>
      <c r="D129" s="51"/>
      <c r="E129" s="51"/>
      <c r="F129" s="51"/>
      <c r="G129" s="52"/>
      <c r="H129" s="53"/>
    </row>
    <row r="130" spans="1:8" s="54" customFormat="1" ht="15.75" x14ac:dyDescent="0.25">
      <c r="A130" s="50">
        <v>79</v>
      </c>
      <c r="B130" s="51" t="s">
        <v>335</v>
      </c>
      <c r="C130" s="51" t="s">
        <v>336</v>
      </c>
      <c r="D130" s="51">
        <v>1</v>
      </c>
      <c r="E130" s="51">
        <v>8</v>
      </c>
      <c r="F130" s="51">
        <v>11</v>
      </c>
      <c r="G130" s="52">
        <f>H130/12</f>
        <v>714.39499999999998</v>
      </c>
      <c r="H130" s="53">
        <v>8572.74</v>
      </c>
    </row>
    <row r="131" spans="1:8" s="54" customFormat="1" ht="15.75" x14ac:dyDescent="0.25">
      <c r="A131" s="50"/>
      <c r="B131" s="51"/>
      <c r="C131" s="51"/>
      <c r="D131" s="51"/>
      <c r="E131" s="51"/>
      <c r="F131" s="51"/>
      <c r="G131" s="52"/>
      <c r="H131" s="53"/>
    </row>
    <row r="132" spans="1:8" s="54" customFormat="1" ht="15.75" x14ac:dyDescent="0.25">
      <c r="A132" s="50"/>
      <c r="B132" s="6" t="s">
        <v>337</v>
      </c>
      <c r="C132" s="6"/>
      <c r="D132" s="51"/>
      <c r="E132" s="6"/>
      <c r="F132" s="6"/>
      <c r="G132" s="52"/>
      <c r="H132" s="53"/>
    </row>
    <row r="133" spans="1:8" s="54" customFormat="1" ht="15.75" x14ac:dyDescent="0.25">
      <c r="A133" s="70">
        <v>80</v>
      </c>
      <c r="B133" s="71" t="s">
        <v>338</v>
      </c>
      <c r="C133" s="51" t="s">
        <v>339</v>
      </c>
      <c r="D133" s="71">
        <v>1</v>
      </c>
      <c r="E133" s="71">
        <v>19</v>
      </c>
      <c r="F133" s="71">
        <v>3</v>
      </c>
      <c r="G133" s="72">
        <f t="shared" ref="G133:G134" si="10">H133/12</f>
        <v>1997.6358333333335</v>
      </c>
      <c r="H133" s="73">
        <v>23971.63</v>
      </c>
    </row>
    <row r="134" spans="1:8" s="54" customFormat="1" ht="15.75" x14ac:dyDescent="0.25">
      <c r="A134" s="70">
        <v>81</v>
      </c>
      <c r="B134" s="51" t="s">
        <v>340</v>
      </c>
      <c r="C134" s="51" t="s">
        <v>341</v>
      </c>
      <c r="D134" s="51">
        <v>1</v>
      </c>
      <c r="E134" s="51">
        <v>16</v>
      </c>
      <c r="F134" s="51">
        <v>2</v>
      </c>
      <c r="G134" s="52">
        <f t="shared" si="10"/>
        <v>1577.6949999999999</v>
      </c>
      <c r="H134" s="53">
        <v>18932.34</v>
      </c>
    </row>
    <row r="135" spans="1:8" s="54" customFormat="1" ht="15.75" x14ac:dyDescent="0.25">
      <c r="A135" s="70">
        <v>82</v>
      </c>
      <c r="B135" s="51" t="s">
        <v>342</v>
      </c>
      <c r="C135" s="51" t="s">
        <v>339</v>
      </c>
      <c r="D135" s="51">
        <v>1</v>
      </c>
      <c r="E135" s="51">
        <v>19</v>
      </c>
      <c r="F135" s="51">
        <v>3</v>
      </c>
      <c r="G135" s="52">
        <f>H135/12</f>
        <v>2101.2566666666667</v>
      </c>
      <c r="H135" s="53">
        <v>25215.08</v>
      </c>
    </row>
    <row r="136" spans="1:8" s="54" customFormat="1" ht="15.75" x14ac:dyDescent="0.25">
      <c r="A136" s="70">
        <v>83</v>
      </c>
      <c r="B136" s="66" t="s">
        <v>343</v>
      </c>
      <c r="C136" s="66" t="s">
        <v>344</v>
      </c>
      <c r="D136" s="66">
        <v>1</v>
      </c>
      <c r="E136" s="66">
        <v>16</v>
      </c>
      <c r="F136" s="66">
        <v>9</v>
      </c>
      <c r="G136" s="67">
        <f t="shared" ref="G136:G138" si="11">H136/12</f>
        <v>1745.6158333333333</v>
      </c>
      <c r="H136" s="68">
        <v>20947.39</v>
      </c>
    </row>
    <row r="137" spans="1:8" s="54" customFormat="1" ht="15.75" x14ac:dyDescent="0.25">
      <c r="A137" s="70">
        <v>84</v>
      </c>
      <c r="B137" s="51" t="s">
        <v>345</v>
      </c>
      <c r="C137" s="51" t="s">
        <v>346</v>
      </c>
      <c r="D137" s="51">
        <v>1</v>
      </c>
      <c r="E137" s="51">
        <v>15</v>
      </c>
      <c r="F137" s="51">
        <v>2</v>
      </c>
      <c r="G137" s="52">
        <f t="shared" si="11"/>
        <v>1402.0916666666665</v>
      </c>
      <c r="H137" s="53">
        <v>16825.099999999999</v>
      </c>
    </row>
    <row r="138" spans="1:8" s="54" customFormat="1" ht="15.75" x14ac:dyDescent="0.25">
      <c r="A138" s="70">
        <v>85</v>
      </c>
      <c r="B138" s="51" t="s">
        <v>347</v>
      </c>
      <c r="C138" s="51" t="s">
        <v>348</v>
      </c>
      <c r="D138" s="51">
        <v>1</v>
      </c>
      <c r="E138" s="51">
        <v>21</v>
      </c>
      <c r="F138" s="51">
        <v>1</v>
      </c>
      <c r="G138" s="52">
        <f t="shared" si="11"/>
        <v>2445.500833333333</v>
      </c>
      <c r="H138" s="53">
        <v>29346.01</v>
      </c>
    </row>
    <row r="139" spans="1:8" s="54" customFormat="1" ht="15.75" x14ac:dyDescent="0.25">
      <c r="A139" s="50"/>
      <c r="B139" s="51"/>
      <c r="C139" s="51"/>
      <c r="D139" s="51"/>
      <c r="E139" s="51"/>
      <c r="F139" s="51"/>
      <c r="G139" s="52"/>
      <c r="H139" s="53"/>
    </row>
    <row r="140" spans="1:8" s="54" customFormat="1" ht="15.75" x14ac:dyDescent="0.25">
      <c r="A140" s="50"/>
      <c r="B140" s="6" t="s">
        <v>349</v>
      </c>
      <c r="C140" s="6"/>
      <c r="D140" s="51"/>
      <c r="E140" s="6"/>
      <c r="F140" s="6"/>
      <c r="G140" s="52"/>
      <c r="H140" s="53"/>
    </row>
    <row r="141" spans="1:8" s="54" customFormat="1" ht="15.75" x14ac:dyDescent="0.25">
      <c r="A141" s="50"/>
      <c r="B141" s="6" t="s">
        <v>350</v>
      </c>
      <c r="C141" s="51"/>
      <c r="D141" s="51"/>
      <c r="E141" s="51"/>
      <c r="F141" s="51"/>
      <c r="G141" s="52"/>
      <c r="H141" s="53"/>
    </row>
    <row r="142" spans="1:8" s="54" customFormat="1" ht="15.75" x14ac:dyDescent="0.25">
      <c r="A142" s="50">
        <v>86</v>
      </c>
      <c r="B142" s="51" t="s">
        <v>351</v>
      </c>
      <c r="C142" s="51" t="s">
        <v>352</v>
      </c>
      <c r="D142" s="51">
        <v>1</v>
      </c>
      <c r="E142" s="51">
        <v>16</v>
      </c>
      <c r="F142" s="51">
        <v>1</v>
      </c>
      <c r="G142" s="52">
        <f t="shared" ref="G142:G148" si="12">H142/12</f>
        <v>1551.3225</v>
      </c>
      <c r="H142" s="53">
        <v>18615.87</v>
      </c>
    </row>
    <row r="143" spans="1:8" s="54" customFormat="1" ht="15.75" x14ac:dyDescent="0.25">
      <c r="A143" s="50">
        <v>87</v>
      </c>
      <c r="B143" s="51" t="s">
        <v>353</v>
      </c>
      <c r="C143" s="51" t="s">
        <v>354</v>
      </c>
      <c r="D143" s="51">
        <v>1</v>
      </c>
      <c r="E143" s="51">
        <v>16</v>
      </c>
      <c r="F143" s="51">
        <v>1</v>
      </c>
      <c r="G143" s="52">
        <f t="shared" si="12"/>
        <v>1551.3225</v>
      </c>
      <c r="H143" s="53">
        <v>18615.87</v>
      </c>
    </row>
    <row r="144" spans="1:8" s="54" customFormat="1" ht="15.75" x14ac:dyDescent="0.25">
      <c r="A144" s="50"/>
      <c r="B144" s="51"/>
      <c r="C144" s="51"/>
      <c r="D144" s="51"/>
      <c r="E144" s="51"/>
      <c r="F144" s="51"/>
      <c r="G144" s="52"/>
      <c r="H144" s="53"/>
    </row>
    <row r="145" spans="1:8" s="54" customFormat="1" ht="15.75" x14ac:dyDescent="0.25">
      <c r="A145" s="50"/>
      <c r="B145" s="6" t="s">
        <v>355</v>
      </c>
      <c r="C145" s="51"/>
      <c r="D145" s="51"/>
      <c r="E145" s="51"/>
      <c r="F145" s="51"/>
      <c r="G145" s="52"/>
      <c r="H145" s="53"/>
    </row>
    <row r="146" spans="1:8" s="54" customFormat="1" ht="15.75" x14ac:dyDescent="0.25">
      <c r="A146" s="50">
        <v>88</v>
      </c>
      <c r="B146" s="51" t="s">
        <v>356</v>
      </c>
      <c r="C146" s="51" t="s">
        <v>357</v>
      </c>
      <c r="D146" s="51">
        <v>1</v>
      </c>
      <c r="E146" s="51">
        <v>17</v>
      </c>
      <c r="F146" s="51">
        <v>5</v>
      </c>
      <c r="G146" s="52">
        <f>H146/12</f>
        <v>1836.1641666666667</v>
      </c>
      <c r="H146" s="53">
        <v>22033.97</v>
      </c>
    </row>
    <row r="147" spans="1:8" s="54" customFormat="1" ht="15.75" x14ac:dyDescent="0.25">
      <c r="A147" s="50">
        <v>89</v>
      </c>
      <c r="B147" s="51" t="s">
        <v>358</v>
      </c>
      <c r="C147" s="51" t="s">
        <v>354</v>
      </c>
      <c r="D147" s="51">
        <v>1</v>
      </c>
      <c r="E147" s="51">
        <v>17</v>
      </c>
      <c r="F147" s="51">
        <v>1</v>
      </c>
      <c r="G147" s="52">
        <f t="shared" si="12"/>
        <v>1450.175</v>
      </c>
      <c r="H147" s="53">
        <v>17402.099999999999</v>
      </c>
    </row>
    <row r="148" spans="1:8" s="54" customFormat="1" ht="15.75" x14ac:dyDescent="0.25">
      <c r="A148" s="50">
        <v>90</v>
      </c>
      <c r="B148" s="51" t="s">
        <v>359</v>
      </c>
      <c r="C148" s="51" t="s">
        <v>360</v>
      </c>
      <c r="D148" s="51">
        <v>1</v>
      </c>
      <c r="E148" s="51">
        <v>17</v>
      </c>
      <c r="F148" s="51">
        <v>1</v>
      </c>
      <c r="G148" s="52">
        <f t="shared" si="12"/>
        <v>1450.175</v>
      </c>
      <c r="H148" s="53">
        <v>17402.099999999999</v>
      </c>
    </row>
    <row r="149" spans="1:8" s="54" customFormat="1" ht="15.75" x14ac:dyDescent="0.25">
      <c r="A149" s="50">
        <v>91</v>
      </c>
      <c r="B149" s="51" t="s">
        <v>361</v>
      </c>
      <c r="C149" s="51" t="s">
        <v>362</v>
      </c>
      <c r="D149" s="51">
        <v>1</v>
      </c>
      <c r="E149" s="51">
        <v>19</v>
      </c>
      <c r="F149" s="51">
        <v>5</v>
      </c>
      <c r="G149" s="52">
        <f>H149/12</f>
        <v>2066.1325000000002</v>
      </c>
      <c r="H149" s="53">
        <v>24793.59</v>
      </c>
    </row>
    <row r="150" spans="1:8" s="54" customFormat="1" ht="15.75" x14ac:dyDescent="0.25">
      <c r="A150" s="50">
        <v>92</v>
      </c>
      <c r="B150" s="51" t="s">
        <v>363</v>
      </c>
      <c r="C150" s="51" t="s">
        <v>354</v>
      </c>
      <c r="D150" s="51">
        <v>1</v>
      </c>
      <c r="E150" s="51">
        <v>17</v>
      </c>
      <c r="F150" s="51">
        <v>2</v>
      </c>
      <c r="G150" s="52">
        <f>H150/12</f>
        <v>1775.2916666666667</v>
      </c>
      <c r="H150" s="53">
        <v>21303.5</v>
      </c>
    </row>
    <row r="151" spans="1:8" ht="15.75" x14ac:dyDescent="0.25">
      <c r="A151" s="55"/>
      <c r="B151" s="51"/>
      <c r="C151" s="51"/>
      <c r="D151" s="51"/>
      <c r="E151" s="51"/>
      <c r="F151" s="51"/>
      <c r="G151" s="47"/>
      <c r="H151" s="74"/>
    </row>
    <row r="152" spans="1:8" ht="15.75" x14ac:dyDescent="0.25">
      <c r="A152" s="55"/>
      <c r="B152" s="6" t="s">
        <v>364</v>
      </c>
      <c r="C152" s="6"/>
      <c r="D152" s="51"/>
      <c r="E152" s="6"/>
      <c r="F152" s="6"/>
      <c r="G152" s="47"/>
      <c r="H152" s="74"/>
    </row>
    <row r="153" spans="1:8" s="49" customFormat="1" ht="15.75" x14ac:dyDescent="0.25">
      <c r="A153" s="44">
        <v>93</v>
      </c>
      <c r="B153" s="46" t="s">
        <v>365</v>
      </c>
      <c r="C153" s="46" t="s">
        <v>366</v>
      </c>
      <c r="D153" s="46">
        <v>1</v>
      </c>
      <c r="E153" s="46">
        <v>19</v>
      </c>
      <c r="F153" s="46">
        <v>1</v>
      </c>
      <c r="G153" s="47">
        <v>2312.1999999999998</v>
      </c>
      <c r="H153" s="74">
        <v>25215.08</v>
      </c>
    </row>
    <row r="154" spans="1:8" s="49" customFormat="1" ht="15.75" x14ac:dyDescent="0.25">
      <c r="A154" s="44">
        <v>94</v>
      </c>
      <c r="B154" s="46" t="s">
        <v>367</v>
      </c>
      <c r="C154" s="46" t="s">
        <v>368</v>
      </c>
      <c r="D154" s="46">
        <v>1</v>
      </c>
      <c r="E154" s="46">
        <v>15</v>
      </c>
      <c r="F154" s="46">
        <v>2</v>
      </c>
      <c r="G154" s="47">
        <f t="shared" ref="G154:G159" si="13">H154/12</f>
        <v>1402.0916666666665</v>
      </c>
      <c r="H154" s="74">
        <v>16825.099999999999</v>
      </c>
    </row>
    <row r="155" spans="1:8" s="49" customFormat="1" ht="15.75" x14ac:dyDescent="0.25">
      <c r="A155" s="44">
        <v>95</v>
      </c>
      <c r="B155" s="46" t="s">
        <v>369</v>
      </c>
      <c r="C155" s="46" t="s">
        <v>370</v>
      </c>
      <c r="D155" s="46">
        <v>1</v>
      </c>
      <c r="E155" s="46">
        <v>13</v>
      </c>
      <c r="F155" s="46">
        <v>1</v>
      </c>
      <c r="G155" s="47">
        <f t="shared" si="13"/>
        <v>1088.835</v>
      </c>
      <c r="H155" s="74">
        <v>13066.02</v>
      </c>
    </row>
    <row r="156" spans="1:8" s="49" customFormat="1" ht="15.75" x14ac:dyDescent="0.25">
      <c r="A156" s="44">
        <v>96</v>
      </c>
      <c r="B156" s="46" t="s">
        <v>371</v>
      </c>
      <c r="C156" s="46" t="s">
        <v>315</v>
      </c>
      <c r="D156" s="46">
        <v>1</v>
      </c>
      <c r="E156" s="46">
        <v>12</v>
      </c>
      <c r="F156" s="46">
        <v>11</v>
      </c>
      <c r="G156" s="47">
        <f t="shared" si="13"/>
        <v>1145.3150000000001</v>
      </c>
      <c r="H156" s="74">
        <v>13743.78</v>
      </c>
    </row>
    <row r="157" spans="1:8" s="54" customFormat="1" ht="15.75" x14ac:dyDescent="0.25">
      <c r="A157" s="44">
        <v>97</v>
      </c>
      <c r="B157" s="51" t="s">
        <v>372</v>
      </c>
      <c r="C157" s="51" t="s">
        <v>373</v>
      </c>
      <c r="D157" s="51">
        <v>1</v>
      </c>
      <c r="E157" s="51">
        <v>11</v>
      </c>
      <c r="F157" s="51">
        <v>8</v>
      </c>
      <c r="G157" s="47">
        <f t="shared" si="13"/>
        <v>967.64333333333332</v>
      </c>
      <c r="H157" s="74">
        <v>11611.72</v>
      </c>
    </row>
    <row r="158" spans="1:8" s="54" customFormat="1" ht="15.75" x14ac:dyDescent="0.25">
      <c r="A158" s="44">
        <v>98</v>
      </c>
      <c r="B158" s="51" t="s">
        <v>374</v>
      </c>
      <c r="C158" s="51" t="s">
        <v>373</v>
      </c>
      <c r="D158" s="51">
        <v>1</v>
      </c>
      <c r="E158" s="51">
        <v>11</v>
      </c>
      <c r="F158" s="51">
        <v>8</v>
      </c>
      <c r="G158" s="47">
        <f t="shared" si="13"/>
        <v>967.64333333333332</v>
      </c>
      <c r="H158" s="74">
        <v>11611.72</v>
      </c>
    </row>
    <row r="159" spans="1:8" s="54" customFormat="1" ht="15.75" x14ac:dyDescent="0.25">
      <c r="A159" s="44">
        <v>99</v>
      </c>
      <c r="B159" s="51" t="s">
        <v>375</v>
      </c>
      <c r="C159" s="51" t="s">
        <v>373</v>
      </c>
      <c r="D159" s="51">
        <v>1</v>
      </c>
      <c r="E159" s="51">
        <v>11</v>
      </c>
      <c r="F159" s="51">
        <v>8</v>
      </c>
      <c r="G159" s="47">
        <f t="shared" si="13"/>
        <v>967.64333333333332</v>
      </c>
      <c r="H159" s="74">
        <v>11611.72</v>
      </c>
    </row>
    <row r="160" spans="1:8" ht="15.75" x14ac:dyDescent="0.25">
      <c r="A160" s="55"/>
      <c r="B160" s="51"/>
      <c r="C160" s="51"/>
      <c r="D160" s="51"/>
      <c r="E160" s="51"/>
      <c r="F160" s="51"/>
      <c r="G160" s="47"/>
      <c r="H160" s="56"/>
    </row>
    <row r="161" spans="1:9" s="54" customFormat="1" ht="15.75" x14ac:dyDescent="0.25">
      <c r="A161" s="50"/>
      <c r="B161" s="51"/>
      <c r="C161" s="51"/>
      <c r="D161" s="51"/>
      <c r="E161" s="51"/>
      <c r="F161" s="51"/>
      <c r="G161" s="47"/>
      <c r="H161" s="75"/>
    </row>
    <row r="162" spans="1:9" s="54" customFormat="1" ht="15.75" x14ac:dyDescent="0.25">
      <c r="A162" s="50"/>
      <c r="B162" s="6" t="s">
        <v>376</v>
      </c>
      <c r="C162" s="6"/>
      <c r="D162" s="51"/>
      <c r="E162" s="6"/>
      <c r="F162" s="6"/>
      <c r="G162" s="76"/>
      <c r="H162" s="75"/>
    </row>
    <row r="163" spans="1:9" s="54" customFormat="1" ht="15.75" x14ac:dyDescent="0.25">
      <c r="A163" s="50">
        <v>100</v>
      </c>
      <c r="B163" s="51" t="s">
        <v>377</v>
      </c>
      <c r="C163" s="51" t="s">
        <v>378</v>
      </c>
      <c r="D163" s="51">
        <v>1</v>
      </c>
      <c r="E163" s="51">
        <v>18</v>
      </c>
      <c r="F163" s="51">
        <v>2</v>
      </c>
      <c r="G163" s="47">
        <f t="shared" ref="G163:G164" si="14">H163/12</f>
        <v>1931.4099999999999</v>
      </c>
      <c r="H163" s="74">
        <v>23176.92</v>
      </c>
    </row>
    <row r="164" spans="1:9" s="54" customFormat="1" ht="15.75" x14ac:dyDescent="0.25">
      <c r="A164" s="50">
        <v>101</v>
      </c>
      <c r="B164" s="51" t="s">
        <v>379</v>
      </c>
      <c r="C164" s="51" t="s">
        <v>380</v>
      </c>
      <c r="D164" s="51">
        <v>1</v>
      </c>
      <c r="E164" s="51">
        <v>10</v>
      </c>
      <c r="F164" s="51">
        <v>3</v>
      </c>
      <c r="G164" s="47">
        <f t="shared" si="14"/>
        <v>790.43083333333334</v>
      </c>
      <c r="H164" s="74">
        <v>9485.17</v>
      </c>
    </row>
    <row r="165" spans="1:9" s="54" customFormat="1" ht="15.75" x14ac:dyDescent="0.25">
      <c r="A165" s="5">
        <v>102</v>
      </c>
      <c r="B165" s="51" t="s">
        <v>381</v>
      </c>
      <c r="C165" s="51" t="s">
        <v>382</v>
      </c>
      <c r="D165" s="51">
        <v>1</v>
      </c>
      <c r="E165" s="51">
        <v>20</v>
      </c>
      <c r="F165" s="51">
        <v>2</v>
      </c>
      <c r="G165" s="47">
        <f>H165/12</f>
        <v>2487.0741666666668</v>
      </c>
      <c r="H165" s="74">
        <v>29844.89</v>
      </c>
    </row>
    <row r="166" spans="1:9" ht="16.5" thickBot="1" x14ac:dyDescent="0.3">
      <c r="A166" s="77"/>
      <c r="B166" s="78" t="s">
        <v>5</v>
      </c>
      <c r="C166" s="79"/>
      <c r="D166" s="80">
        <f>SUM(D10:D165)</f>
        <v>101</v>
      </c>
      <c r="E166" s="80"/>
      <c r="F166" s="80"/>
      <c r="G166" s="81">
        <f>SUM(G10:G165)</f>
        <v>148294.74833333332</v>
      </c>
      <c r="H166" s="82">
        <f>SUM(H10:H165)</f>
        <v>1776782.1500000001</v>
      </c>
      <c r="I166" s="83"/>
    </row>
    <row r="167" spans="1:9" x14ac:dyDescent="0.25">
      <c r="I167" s="83"/>
    </row>
    <row r="168" spans="1:9" x14ac:dyDescent="0.25">
      <c r="C168" s="85"/>
      <c r="I168" s="83"/>
    </row>
    <row r="169" spans="1:9" x14ac:dyDescent="0.25">
      <c r="H169" s="86"/>
    </row>
    <row r="172" spans="1:9" x14ac:dyDescent="0.25">
      <c r="G172" s="34"/>
      <c r="H172" s="86"/>
    </row>
  </sheetData>
  <mergeCells count="3">
    <mergeCell ref="A1:E1"/>
    <mergeCell ref="A3:E3"/>
    <mergeCell ref="A6:F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O127"/>
  <sheetViews>
    <sheetView view="pageLayout" topLeftCell="A30" zoomScaleNormal="100" workbookViewId="0">
      <selection activeCell="A30" sqref="A30:F30"/>
    </sheetView>
  </sheetViews>
  <sheetFormatPr defaultRowHeight="15" x14ac:dyDescent="0.2"/>
  <cols>
    <col min="1" max="1" width="33.42578125" style="23" customWidth="1"/>
    <col min="2" max="2" width="10.28515625" style="2" customWidth="1"/>
    <col min="3" max="3" width="9.5703125" style="2" customWidth="1"/>
    <col min="4" max="4" width="15.7109375" style="360" customWidth="1"/>
    <col min="5" max="5" width="17.5703125" style="19" customWidth="1"/>
    <col min="6" max="6" width="35.7109375" style="29" customWidth="1"/>
    <col min="7" max="7" width="12.140625" style="2" bestFit="1" customWidth="1"/>
    <col min="8" max="16384" width="9.140625" style="2"/>
  </cols>
  <sheetData>
    <row r="1" spans="1:15" s="1" customFormat="1" x14ac:dyDescent="0.2">
      <c r="A1" s="776"/>
      <c r="B1" s="776"/>
      <c r="C1" s="776"/>
      <c r="D1" s="776"/>
      <c r="E1" s="776"/>
      <c r="F1" s="776"/>
    </row>
    <row r="2" spans="1:15" ht="15.75" x14ac:dyDescent="0.25">
      <c r="A2" s="828" t="s">
        <v>1246</v>
      </c>
      <c r="B2" s="829"/>
      <c r="C2" s="829"/>
      <c r="D2" s="829"/>
      <c r="E2" s="829"/>
      <c r="F2" s="830"/>
    </row>
    <row r="3" spans="1:15" ht="33" customHeight="1" x14ac:dyDescent="0.2">
      <c r="A3" s="324" t="s">
        <v>1</v>
      </c>
      <c r="B3" s="324" t="s">
        <v>2</v>
      </c>
      <c r="C3" s="324" t="s">
        <v>1092</v>
      </c>
      <c r="D3" s="430" t="s">
        <v>1129</v>
      </c>
      <c r="E3" s="422" t="s">
        <v>1479</v>
      </c>
      <c r="F3" s="323" t="s">
        <v>6</v>
      </c>
      <c r="L3" s="3"/>
      <c r="M3" s="4"/>
      <c r="N3" s="4"/>
      <c r="O3" s="4"/>
    </row>
    <row r="4" spans="1:15" ht="30.75" customHeight="1" x14ac:dyDescent="0.2">
      <c r="A4" s="813" t="s">
        <v>7</v>
      </c>
      <c r="B4" s="814"/>
      <c r="C4" s="814"/>
      <c r="D4" s="815"/>
      <c r="E4" s="345"/>
      <c r="F4" s="345"/>
      <c r="G4" s="317"/>
      <c r="H4" s="317"/>
      <c r="I4" s="317"/>
      <c r="L4" s="3"/>
      <c r="M4" s="4"/>
      <c r="N4" s="4"/>
      <c r="O4" s="4"/>
    </row>
    <row r="5" spans="1:15" s="615" customFormat="1" ht="24.75" customHeight="1" x14ac:dyDescent="0.25">
      <c r="A5" s="328" t="s">
        <v>61</v>
      </c>
      <c r="B5" s="638">
        <v>2210505</v>
      </c>
      <c r="C5" s="638">
        <v>12</v>
      </c>
      <c r="D5" s="639">
        <v>8507</v>
      </c>
      <c r="E5" s="640">
        <f>D5*C5</f>
        <v>102084</v>
      </c>
      <c r="F5" s="333" t="s">
        <v>62</v>
      </c>
      <c r="L5" s="631"/>
      <c r="M5" s="632"/>
      <c r="N5" s="632"/>
      <c r="O5" s="632"/>
    </row>
    <row r="6" spans="1:15" s="615" customFormat="1" ht="26.25" customHeight="1" x14ac:dyDescent="0.25">
      <c r="A6" s="328" t="s">
        <v>66</v>
      </c>
      <c r="B6" s="638">
        <v>2210708</v>
      </c>
      <c r="C6" s="638">
        <v>4</v>
      </c>
      <c r="D6" s="639">
        <v>5000</v>
      </c>
      <c r="E6" s="640">
        <f>D6*C6</f>
        <v>20000</v>
      </c>
      <c r="F6" s="333" t="s">
        <v>1232</v>
      </c>
      <c r="L6" s="631"/>
      <c r="M6" s="632"/>
      <c r="N6" s="632"/>
      <c r="O6" s="632"/>
    </row>
    <row r="7" spans="1:15" ht="27.75" customHeight="1" x14ac:dyDescent="0.25">
      <c r="A7" s="241" t="s">
        <v>1219</v>
      </c>
      <c r="B7" s="638">
        <v>2210710</v>
      </c>
      <c r="C7" s="638">
        <v>4</v>
      </c>
      <c r="D7" s="639">
        <v>1500</v>
      </c>
      <c r="E7" s="640">
        <f>D7*C7</f>
        <v>6000</v>
      </c>
      <c r="F7" s="427" t="s">
        <v>1218</v>
      </c>
      <c r="L7" s="3"/>
      <c r="M7" s="4"/>
      <c r="N7" s="4"/>
      <c r="O7" s="4"/>
    </row>
    <row r="8" spans="1:15" s="615" customFormat="1" ht="31.5" customHeight="1" x14ac:dyDescent="0.25">
      <c r="A8" s="328" t="s">
        <v>84</v>
      </c>
      <c r="B8" s="638">
        <v>2210709</v>
      </c>
      <c r="C8" s="638">
        <v>4</v>
      </c>
      <c r="D8" s="639">
        <v>2500</v>
      </c>
      <c r="E8" s="640">
        <f t="shared" ref="E8:E20" si="0">D8*C8</f>
        <v>10000</v>
      </c>
      <c r="F8" s="333" t="s">
        <v>85</v>
      </c>
      <c r="L8" s="631"/>
      <c r="M8" s="632"/>
      <c r="N8" s="632"/>
      <c r="O8" s="632"/>
    </row>
    <row r="9" spans="1:15" s="615" customFormat="1" ht="31.5" customHeight="1" x14ac:dyDescent="0.25">
      <c r="A9" s="719" t="s">
        <v>1573</v>
      </c>
      <c r="B9" s="638">
        <v>2210510</v>
      </c>
      <c r="C9" s="638">
        <v>1</v>
      </c>
      <c r="D9" s="639">
        <v>25000</v>
      </c>
      <c r="E9" s="640">
        <f t="shared" si="0"/>
        <v>25000</v>
      </c>
      <c r="F9" s="333" t="s">
        <v>1574</v>
      </c>
      <c r="L9" s="631"/>
      <c r="M9" s="632"/>
      <c r="N9" s="632"/>
      <c r="O9" s="632"/>
    </row>
    <row r="10" spans="1:15" s="615" customFormat="1" ht="34.5" customHeight="1" x14ac:dyDescent="0.25">
      <c r="A10" s="661" t="s">
        <v>90</v>
      </c>
      <c r="B10" s="638">
        <v>2210910</v>
      </c>
      <c r="C10" s="638">
        <v>4</v>
      </c>
      <c r="D10" s="639">
        <v>1250</v>
      </c>
      <c r="E10" s="640">
        <f t="shared" si="0"/>
        <v>5000</v>
      </c>
      <c r="F10" s="333" t="s">
        <v>1220</v>
      </c>
      <c r="L10" s="631"/>
      <c r="M10" s="632"/>
      <c r="N10" s="632"/>
      <c r="O10" s="632"/>
    </row>
    <row r="11" spans="1:15" s="615" customFormat="1" ht="31.5" customHeight="1" x14ac:dyDescent="0.25">
      <c r="A11" s="662" t="s">
        <v>101</v>
      </c>
      <c r="B11" s="334">
        <v>2210502</v>
      </c>
      <c r="C11" s="334">
        <v>4</v>
      </c>
      <c r="D11" s="663">
        <v>2500</v>
      </c>
      <c r="E11" s="640">
        <f t="shared" si="0"/>
        <v>10000</v>
      </c>
      <c r="F11" s="327" t="s">
        <v>1244</v>
      </c>
      <c r="L11" s="631"/>
      <c r="M11" s="632"/>
      <c r="N11" s="632"/>
      <c r="O11" s="632"/>
    </row>
    <row r="12" spans="1:15" ht="27" customHeight="1" x14ac:dyDescent="0.2">
      <c r="A12" s="813" t="s">
        <v>111</v>
      </c>
      <c r="B12" s="814"/>
      <c r="C12" s="814"/>
      <c r="D12" s="814"/>
      <c r="E12" s="814"/>
      <c r="F12" s="705"/>
      <c r="G12" s="317"/>
      <c r="H12" s="317"/>
      <c r="I12" s="317"/>
      <c r="L12" s="3"/>
      <c r="M12" s="4"/>
      <c r="N12" s="4"/>
      <c r="O12" s="4"/>
    </row>
    <row r="13" spans="1:15" s="615" customFormat="1" ht="33.75" customHeight="1" x14ac:dyDescent="0.25">
      <c r="A13" s="327" t="s">
        <v>1540</v>
      </c>
      <c r="B13" s="334">
        <v>3111360</v>
      </c>
      <c r="C13" s="334">
        <v>4</v>
      </c>
      <c r="D13" s="663">
        <v>25000</v>
      </c>
      <c r="E13" s="640">
        <f t="shared" si="0"/>
        <v>100000</v>
      </c>
      <c r="F13" s="333" t="s">
        <v>1480</v>
      </c>
      <c r="L13" s="631"/>
      <c r="M13" s="632"/>
      <c r="N13" s="632"/>
      <c r="O13" s="632"/>
    </row>
    <row r="14" spans="1:15" s="615" customFormat="1" ht="33.75" customHeight="1" x14ac:dyDescent="0.25">
      <c r="A14" s="327" t="s">
        <v>1570</v>
      </c>
      <c r="B14" s="334">
        <v>3111255</v>
      </c>
      <c r="C14" s="334">
        <v>1</v>
      </c>
      <c r="D14" s="663">
        <v>180000</v>
      </c>
      <c r="E14" s="640">
        <f>C14*D14</f>
        <v>180000</v>
      </c>
      <c r="F14" s="333"/>
      <c r="L14" s="631"/>
      <c r="M14" s="632"/>
      <c r="N14" s="632"/>
      <c r="O14" s="632"/>
    </row>
    <row r="15" spans="1:15" s="615" customFormat="1" ht="33.75" customHeight="1" x14ac:dyDescent="0.25">
      <c r="A15" s="327" t="s">
        <v>1566</v>
      </c>
      <c r="B15" s="328">
        <v>3113110</v>
      </c>
      <c r="C15" s="334">
        <v>1</v>
      </c>
      <c r="D15" s="663">
        <v>20000</v>
      </c>
      <c r="E15" s="640">
        <f>C15*D15</f>
        <v>20000</v>
      </c>
      <c r="F15" s="333"/>
      <c r="L15" s="631"/>
      <c r="M15" s="632"/>
      <c r="N15" s="632"/>
      <c r="O15" s="632"/>
    </row>
    <row r="16" spans="1:15" s="615" customFormat="1" ht="33.75" customHeight="1" x14ac:dyDescent="0.25">
      <c r="A16" s="327" t="s">
        <v>1578</v>
      </c>
      <c r="B16" s="328">
        <v>3111311</v>
      </c>
      <c r="C16" s="334">
        <v>1</v>
      </c>
      <c r="D16" s="663">
        <v>50000</v>
      </c>
      <c r="E16" s="640">
        <f t="shared" ref="E16" si="1">D16*C16</f>
        <v>50000</v>
      </c>
      <c r="F16" s="333" t="s">
        <v>1579</v>
      </c>
      <c r="L16" s="631"/>
      <c r="M16" s="632"/>
      <c r="N16" s="632"/>
      <c r="O16" s="632"/>
    </row>
    <row r="17" spans="1:15" ht="48" customHeight="1" x14ac:dyDescent="0.2">
      <c r="A17" s="345" t="s">
        <v>119</v>
      </c>
      <c r="B17" s="345"/>
      <c r="C17" s="345"/>
      <c r="D17" s="346"/>
      <c r="E17" s="345"/>
      <c r="F17" s="345"/>
      <c r="G17" s="317"/>
      <c r="H17" s="317"/>
      <c r="I17" s="317"/>
      <c r="L17" s="3"/>
      <c r="M17" s="4"/>
      <c r="N17" s="4"/>
      <c r="O17" s="4"/>
    </row>
    <row r="18" spans="1:15" s="615" customFormat="1" ht="36" customHeight="1" x14ac:dyDescent="0.25">
      <c r="A18" s="327" t="s">
        <v>1222</v>
      </c>
      <c r="B18" s="334">
        <v>3111256</v>
      </c>
      <c r="C18" s="334">
        <v>1</v>
      </c>
      <c r="D18" s="663">
        <v>15647</v>
      </c>
      <c r="E18" s="640">
        <f t="shared" si="0"/>
        <v>15647</v>
      </c>
      <c r="F18" s="333" t="s">
        <v>1223</v>
      </c>
      <c r="L18" s="631"/>
      <c r="M18" s="632"/>
      <c r="N18" s="632"/>
      <c r="O18" s="632"/>
    </row>
    <row r="19" spans="1:15" ht="42" customHeight="1" x14ac:dyDescent="0.2">
      <c r="A19" s="324" t="s">
        <v>1</v>
      </c>
      <c r="B19" s="324" t="s">
        <v>2</v>
      </c>
      <c r="C19" s="324" t="s">
        <v>1092</v>
      </c>
      <c r="D19" s="430" t="s">
        <v>1129</v>
      </c>
      <c r="E19" s="422" t="s">
        <v>1479</v>
      </c>
      <c r="F19" s="323" t="s">
        <v>6</v>
      </c>
      <c r="L19" s="3"/>
      <c r="M19" s="4"/>
      <c r="N19" s="4"/>
      <c r="O19" s="4"/>
    </row>
    <row r="20" spans="1:15" s="615" customFormat="1" ht="33" customHeight="1" x14ac:dyDescent="0.25">
      <c r="A20" s="327" t="s">
        <v>1245</v>
      </c>
      <c r="B20" s="334">
        <v>3111256</v>
      </c>
      <c r="C20" s="334">
        <v>1</v>
      </c>
      <c r="D20" s="663">
        <v>220000</v>
      </c>
      <c r="E20" s="640">
        <f t="shared" si="0"/>
        <v>220000</v>
      </c>
      <c r="F20" s="333" t="s">
        <v>1223</v>
      </c>
      <c r="L20" s="631"/>
      <c r="M20" s="632"/>
      <c r="N20" s="632"/>
      <c r="O20" s="632"/>
    </row>
    <row r="21" spans="1:15" s="615" customFormat="1" ht="35.25" customHeight="1" x14ac:dyDescent="0.25">
      <c r="A21" s="427" t="s">
        <v>1224</v>
      </c>
      <c r="B21" s="334">
        <v>3113160</v>
      </c>
      <c r="C21" s="334">
        <v>1</v>
      </c>
      <c r="D21" s="340">
        <v>241897.9</v>
      </c>
      <c r="E21" s="424">
        <f>D21*C21</f>
        <v>241897.9</v>
      </c>
      <c r="F21" s="327" t="s">
        <v>1225</v>
      </c>
      <c r="L21" s="631"/>
      <c r="M21" s="632"/>
      <c r="N21" s="632"/>
      <c r="O21" s="632"/>
    </row>
    <row r="22" spans="1:15" ht="28.5" customHeight="1" x14ac:dyDescent="0.2">
      <c r="A22" s="813" t="s">
        <v>127</v>
      </c>
      <c r="B22" s="814"/>
      <c r="C22" s="814"/>
      <c r="D22" s="815"/>
      <c r="E22" s="345"/>
      <c r="F22" s="345"/>
      <c r="G22" s="317"/>
      <c r="H22" s="317"/>
      <c r="I22" s="317"/>
      <c r="L22" s="3"/>
      <c r="M22" s="4"/>
      <c r="N22" s="4"/>
      <c r="O22" s="4"/>
    </row>
    <row r="23" spans="1:15" ht="28.5" customHeight="1" x14ac:dyDescent="0.2">
      <c r="A23" s="665" t="s">
        <v>1553</v>
      </c>
      <c r="B23" s="413">
        <v>3111353</v>
      </c>
      <c r="C23" s="413">
        <v>1</v>
      </c>
      <c r="D23" s="641">
        <v>30795.97</v>
      </c>
      <c r="E23" s="642">
        <f>D23*C23</f>
        <v>30795.97</v>
      </c>
      <c r="F23" s="345"/>
      <c r="G23" s="610"/>
      <c r="H23" s="610"/>
      <c r="I23" s="610"/>
      <c r="L23" s="3"/>
      <c r="M23" s="4"/>
      <c r="N23" s="4"/>
      <c r="O23" s="4"/>
    </row>
    <row r="24" spans="1:15" s="615" customFormat="1" ht="27.75" customHeight="1" x14ac:dyDescent="0.25">
      <c r="A24" s="327" t="s">
        <v>1226</v>
      </c>
      <c r="B24" s="328">
        <v>3111257</v>
      </c>
      <c r="C24" s="334">
        <v>1</v>
      </c>
      <c r="D24" s="340">
        <v>50000</v>
      </c>
      <c r="E24" s="424">
        <f>D24*C24</f>
        <v>50000</v>
      </c>
      <c r="F24" s="333" t="s">
        <v>1227</v>
      </c>
      <c r="L24" s="631"/>
      <c r="M24" s="632"/>
      <c r="N24" s="632"/>
      <c r="O24" s="632"/>
    </row>
    <row r="25" spans="1:15" s="615" customFormat="1" ht="27.75" customHeight="1" x14ac:dyDescent="0.25">
      <c r="A25" s="327" t="s">
        <v>1542</v>
      </c>
      <c r="B25" s="328">
        <v>2210711</v>
      </c>
      <c r="C25" s="334">
        <v>1</v>
      </c>
      <c r="D25" s="340">
        <v>20000</v>
      </c>
      <c r="E25" s="424">
        <f>D25*C25</f>
        <v>20000</v>
      </c>
      <c r="F25" s="664" t="s">
        <v>1545</v>
      </c>
      <c r="L25" s="631"/>
      <c r="M25" s="632"/>
      <c r="N25" s="632"/>
      <c r="O25" s="632"/>
    </row>
    <row r="26" spans="1:15" s="615" customFormat="1" ht="27.75" customHeight="1" x14ac:dyDescent="0.25">
      <c r="A26" s="327" t="s">
        <v>1543</v>
      </c>
      <c r="B26" s="328">
        <v>2210711</v>
      </c>
      <c r="C26" s="334">
        <v>1</v>
      </c>
      <c r="D26" s="340">
        <v>40000</v>
      </c>
      <c r="E26" s="424">
        <f>D26*C26</f>
        <v>40000</v>
      </c>
      <c r="F26" s="333" t="s">
        <v>1544</v>
      </c>
      <c r="L26" s="631"/>
      <c r="M26" s="632"/>
      <c r="N26" s="632"/>
      <c r="O26" s="632"/>
    </row>
    <row r="27" spans="1:15" s="615" customFormat="1" ht="27.75" customHeight="1" x14ac:dyDescent="0.25">
      <c r="A27" s="327" t="s">
        <v>1541</v>
      </c>
      <c r="B27" s="328">
        <v>2210711</v>
      </c>
      <c r="C27" s="334">
        <v>1</v>
      </c>
      <c r="D27" s="340">
        <v>30000</v>
      </c>
      <c r="E27" s="424">
        <f>D27*C27</f>
        <v>30000</v>
      </c>
      <c r="F27" s="333"/>
      <c r="L27" s="631"/>
      <c r="M27" s="632"/>
      <c r="N27" s="632"/>
      <c r="O27" s="632"/>
    </row>
    <row r="28" spans="1:15" ht="36.75" customHeight="1" x14ac:dyDescent="0.2">
      <c r="A28" s="352" t="s">
        <v>133</v>
      </c>
      <c r="B28" s="352"/>
      <c r="C28" s="352"/>
      <c r="D28" s="353"/>
      <c r="E28" s="352"/>
      <c r="F28" s="352"/>
      <c r="G28" s="318"/>
      <c r="H28" s="318"/>
      <c r="I28" s="318"/>
      <c r="L28" s="3"/>
      <c r="M28" s="4"/>
      <c r="N28" s="4"/>
      <c r="O28" s="4"/>
    </row>
    <row r="29" spans="1:15" s="615" customFormat="1" ht="36" customHeight="1" x14ac:dyDescent="0.25">
      <c r="A29" s="665" t="s">
        <v>134</v>
      </c>
      <c r="B29" s="321">
        <v>2210711</v>
      </c>
      <c r="C29" s="321">
        <v>4</v>
      </c>
      <c r="D29" s="340">
        <v>2500</v>
      </c>
      <c r="E29" s="424">
        <f>D29*C29</f>
        <v>10000</v>
      </c>
      <c r="F29" s="666" t="s">
        <v>135</v>
      </c>
      <c r="L29" s="631"/>
      <c r="M29" s="632"/>
      <c r="N29" s="632"/>
      <c r="O29" s="632"/>
    </row>
    <row r="30" spans="1:15" ht="21.75" customHeight="1" x14ac:dyDescent="0.2">
      <c r="A30" s="813" t="s">
        <v>161</v>
      </c>
      <c r="B30" s="814"/>
      <c r="C30" s="814"/>
      <c r="D30" s="814"/>
      <c r="E30" s="814"/>
      <c r="F30" s="815"/>
      <c r="G30" s="317"/>
      <c r="H30" s="317"/>
      <c r="I30" s="317"/>
      <c r="J30" s="317"/>
      <c r="L30" s="3"/>
      <c r="M30" s="4"/>
      <c r="N30" s="4"/>
      <c r="O30" s="4"/>
    </row>
    <row r="31" spans="1:15" ht="21.75" customHeight="1" x14ac:dyDescent="0.2">
      <c r="A31" s="611"/>
      <c r="B31" s="612"/>
      <c r="C31" s="612"/>
      <c r="D31" s="612"/>
      <c r="E31" s="612"/>
      <c r="F31" s="613"/>
      <c r="G31" s="610"/>
      <c r="H31" s="610"/>
      <c r="I31" s="610"/>
      <c r="J31" s="610"/>
      <c r="L31" s="3"/>
      <c r="M31" s="4"/>
      <c r="N31" s="4"/>
      <c r="O31" s="4"/>
    </row>
    <row r="32" spans="1:15" s="615" customFormat="1" ht="24.75" customHeight="1" x14ac:dyDescent="0.25">
      <c r="A32" s="699" t="s">
        <v>1228</v>
      </c>
      <c r="B32" s="321">
        <v>2210711</v>
      </c>
      <c r="C32" s="706">
        <v>1</v>
      </c>
      <c r="D32" s="707">
        <v>15000</v>
      </c>
      <c r="E32" s="708">
        <f>D32*C32</f>
        <v>15000</v>
      </c>
      <c r="F32" s="666" t="s">
        <v>1230</v>
      </c>
      <c r="L32" s="631"/>
      <c r="M32" s="632"/>
      <c r="N32" s="632"/>
      <c r="O32" s="632"/>
    </row>
    <row r="33" spans="1:15" s="615" customFormat="1" ht="33" customHeight="1" x14ac:dyDescent="0.25">
      <c r="A33" s="699" t="s">
        <v>1229</v>
      </c>
      <c r="B33" s="321">
        <v>2210711</v>
      </c>
      <c r="C33" s="706">
        <v>4</v>
      </c>
      <c r="D33" s="707">
        <v>1500</v>
      </c>
      <c r="E33" s="708">
        <f>D33*C33</f>
        <v>6000</v>
      </c>
      <c r="F33" s="666" t="s">
        <v>1231</v>
      </c>
      <c r="L33" s="631"/>
      <c r="M33" s="632"/>
      <c r="N33" s="632"/>
      <c r="O33" s="632"/>
    </row>
    <row r="34" spans="1:15" s="615" customFormat="1" ht="33" customHeight="1" x14ac:dyDescent="0.25">
      <c r="A34" s="327" t="s">
        <v>162</v>
      </c>
      <c r="B34" s="321">
        <v>2210711</v>
      </c>
      <c r="C34" s="706">
        <v>1</v>
      </c>
      <c r="D34" s="707">
        <v>79368.13</v>
      </c>
      <c r="E34" s="708">
        <f>D34*C34</f>
        <v>79368.13</v>
      </c>
      <c r="F34" s="333" t="s">
        <v>163</v>
      </c>
      <c r="L34" s="631"/>
      <c r="M34" s="632"/>
      <c r="N34" s="632"/>
      <c r="O34" s="632"/>
    </row>
    <row r="35" spans="1:15" ht="18.75" customHeight="1" x14ac:dyDescent="0.25">
      <c r="A35" s="357"/>
      <c r="B35" s="442"/>
      <c r="C35" s="442"/>
      <c r="D35" s="444"/>
      <c r="E35" s="443">
        <f>SUM(E5:E34)</f>
        <v>1286793</v>
      </c>
      <c r="F35" s="358"/>
      <c r="L35" s="3"/>
      <c r="M35" s="4"/>
      <c r="N35" s="4"/>
      <c r="O35" s="4"/>
    </row>
    <row r="36" spans="1:15" x14ac:dyDescent="0.2">
      <c r="A36" s="24"/>
      <c r="E36" s="297"/>
      <c r="F36" s="15"/>
    </row>
    <row r="37" spans="1:15" x14ac:dyDescent="0.2">
      <c r="A37" s="24"/>
      <c r="E37" s="14"/>
      <c r="F37" s="15"/>
    </row>
    <row r="38" spans="1:15" x14ac:dyDescent="0.2">
      <c r="A38" s="24"/>
      <c r="E38" s="14"/>
      <c r="F38" s="15"/>
    </row>
    <row r="39" spans="1:15" x14ac:dyDescent="0.2">
      <c r="A39" s="24"/>
      <c r="E39" s="14"/>
      <c r="F39" s="16"/>
      <c r="G39" s="21">
        <f>F39/12</f>
        <v>0</v>
      </c>
    </row>
    <row r="40" spans="1:15" x14ac:dyDescent="0.2">
      <c r="A40" s="24"/>
      <c r="E40" s="14"/>
      <c r="F40" s="15"/>
    </row>
    <row r="41" spans="1:15" x14ac:dyDescent="0.2">
      <c r="A41" s="24"/>
      <c r="E41" s="14"/>
      <c r="F41" s="15"/>
    </row>
    <row r="42" spans="1:15" x14ac:dyDescent="0.2">
      <c r="A42" s="24"/>
      <c r="E42" s="14"/>
      <c r="F42" s="15"/>
    </row>
    <row r="43" spans="1:15" x14ac:dyDescent="0.2">
      <c r="A43" s="24"/>
      <c r="E43" s="14"/>
      <c r="F43" s="15"/>
    </row>
    <row r="44" spans="1:15" x14ac:dyDescent="0.2">
      <c r="A44" s="24"/>
      <c r="E44" s="14"/>
      <c r="F44" s="15"/>
    </row>
    <row r="45" spans="1:15" x14ac:dyDescent="0.2">
      <c r="A45" s="24"/>
      <c r="E45" s="14"/>
      <c r="F45" s="15"/>
    </row>
    <row r="46" spans="1:15" x14ac:dyDescent="0.2">
      <c r="A46" s="24"/>
      <c r="E46" s="14"/>
      <c r="F46" s="15"/>
    </row>
    <row r="47" spans="1:15" x14ac:dyDescent="0.2">
      <c r="A47" s="24"/>
      <c r="E47" s="14"/>
      <c r="F47" s="15"/>
    </row>
    <row r="48" spans="1:15" x14ac:dyDescent="0.2">
      <c r="A48" s="24"/>
      <c r="E48" s="14"/>
      <c r="F48" s="15"/>
    </row>
    <row r="49" spans="1:6" x14ac:dyDescent="0.2">
      <c r="E49" s="14"/>
      <c r="F49" s="15"/>
    </row>
    <row r="50" spans="1:6" x14ac:dyDescent="0.2">
      <c r="E50" s="14"/>
      <c r="F50" s="16"/>
    </row>
    <row r="51" spans="1:6" x14ac:dyDescent="0.2">
      <c r="E51" s="14"/>
      <c r="F51" s="15"/>
    </row>
    <row r="52" spans="1:6" x14ac:dyDescent="0.2">
      <c r="A52" s="9"/>
      <c r="B52" s="25"/>
      <c r="C52" s="25"/>
      <c r="D52" s="359"/>
      <c r="E52" s="14"/>
      <c r="F52" s="15"/>
    </row>
    <row r="53" spans="1:6" x14ac:dyDescent="0.2">
      <c r="A53" s="9"/>
      <c r="B53" s="25"/>
      <c r="C53" s="25"/>
      <c r="D53" s="359"/>
      <c r="E53" s="14"/>
      <c r="F53" s="15"/>
    </row>
    <row r="54" spans="1:6" x14ac:dyDescent="0.2">
      <c r="E54" s="14"/>
      <c r="F54" s="15"/>
    </row>
    <row r="55" spans="1:6" x14ac:dyDescent="0.2">
      <c r="E55" s="14"/>
      <c r="F55" s="15"/>
    </row>
    <row r="56" spans="1:6" x14ac:dyDescent="0.2">
      <c r="E56" s="14"/>
      <c r="F56" s="15"/>
    </row>
    <row r="57" spans="1:6" x14ac:dyDescent="0.2">
      <c r="E57" s="14"/>
      <c r="F57" s="15"/>
    </row>
    <row r="58" spans="1:6" x14ac:dyDescent="0.2">
      <c r="E58" s="14"/>
      <c r="F58" s="15"/>
    </row>
    <row r="59" spans="1:6" x14ac:dyDescent="0.2">
      <c r="E59" s="14"/>
      <c r="F59" s="15"/>
    </row>
    <row r="60" spans="1:6" x14ac:dyDescent="0.2">
      <c r="E60" s="14"/>
      <c r="F60" s="15"/>
    </row>
    <row r="61" spans="1:6" x14ac:dyDescent="0.2">
      <c r="E61" s="14"/>
      <c r="F61" s="15"/>
    </row>
    <row r="62" spans="1:6" x14ac:dyDescent="0.2">
      <c r="A62" s="9"/>
      <c r="B62" s="25"/>
      <c r="C62" s="25"/>
      <c r="D62" s="359"/>
      <c r="E62" s="14"/>
      <c r="F62" s="15"/>
    </row>
    <row r="63" spans="1:6" x14ac:dyDescent="0.2">
      <c r="E63" s="14"/>
      <c r="F63" s="15"/>
    </row>
    <row r="64" spans="1:6" x14ac:dyDescent="0.2">
      <c r="E64" s="14"/>
      <c r="F64" s="15"/>
    </row>
    <row r="65" spans="1:6" x14ac:dyDescent="0.2">
      <c r="A65" s="24"/>
      <c r="E65" s="14"/>
      <c r="F65" s="15"/>
    </row>
    <row r="66" spans="1:6" x14ac:dyDescent="0.2">
      <c r="A66" s="24"/>
      <c r="E66" s="14"/>
      <c r="F66" s="15"/>
    </row>
    <row r="67" spans="1:6" x14ac:dyDescent="0.2">
      <c r="A67" s="24"/>
      <c r="E67" s="14"/>
      <c r="F67" s="15"/>
    </row>
    <row r="68" spans="1:6" x14ac:dyDescent="0.2">
      <c r="A68" s="24"/>
      <c r="E68" s="14"/>
      <c r="F68" s="15"/>
    </row>
    <row r="69" spans="1:6" x14ac:dyDescent="0.2">
      <c r="A69" s="24"/>
      <c r="E69" s="14"/>
      <c r="F69" s="15"/>
    </row>
    <row r="70" spans="1:6" x14ac:dyDescent="0.2">
      <c r="A70" s="24"/>
      <c r="E70" s="14"/>
      <c r="F70" s="15"/>
    </row>
    <row r="71" spans="1:6" x14ac:dyDescent="0.2">
      <c r="A71" s="24"/>
      <c r="E71" s="14"/>
      <c r="F71" s="15"/>
    </row>
    <row r="72" spans="1:6" x14ac:dyDescent="0.2">
      <c r="A72" s="24"/>
      <c r="E72" s="14"/>
      <c r="F72" s="15"/>
    </row>
    <row r="73" spans="1:6" x14ac:dyDescent="0.2">
      <c r="A73" s="24"/>
      <c r="E73" s="14"/>
      <c r="F73" s="15"/>
    </row>
    <row r="74" spans="1:6" x14ac:dyDescent="0.2">
      <c r="A74" s="24"/>
      <c r="E74" s="14"/>
      <c r="F74" s="15"/>
    </row>
    <row r="75" spans="1:6" x14ac:dyDescent="0.2">
      <c r="A75" s="24"/>
      <c r="E75" s="14"/>
      <c r="F75" s="15"/>
    </row>
    <row r="76" spans="1:6" x14ac:dyDescent="0.2">
      <c r="A76" s="24"/>
      <c r="E76" s="14"/>
      <c r="F76" s="16"/>
    </row>
    <row r="77" spans="1:6" x14ac:dyDescent="0.2">
      <c r="A77" s="24"/>
      <c r="E77" s="14"/>
      <c r="F77" s="16"/>
    </row>
    <row r="78" spans="1:6" x14ac:dyDescent="0.2">
      <c r="A78" s="24"/>
      <c r="E78" s="14"/>
      <c r="F78" s="16"/>
    </row>
    <row r="79" spans="1:6" x14ac:dyDescent="0.2">
      <c r="A79" s="24"/>
      <c r="E79" s="14"/>
      <c r="F79" s="16"/>
    </row>
    <row r="80" spans="1:6" x14ac:dyDescent="0.2">
      <c r="A80" s="24"/>
      <c r="E80" s="14"/>
      <c r="F80" s="16"/>
    </row>
    <row r="81" spans="1:6" x14ac:dyDescent="0.2">
      <c r="A81" s="26"/>
      <c r="B81" s="19"/>
      <c r="C81" s="19"/>
      <c r="E81" s="14"/>
      <c r="F81" s="16"/>
    </row>
    <row r="82" spans="1:6" x14ac:dyDescent="0.2">
      <c r="A82" s="22"/>
      <c r="B82" s="21"/>
      <c r="C82" s="21"/>
      <c r="E82" s="14"/>
      <c r="F82" s="15"/>
    </row>
    <row r="83" spans="1:6" x14ac:dyDescent="0.2">
      <c r="A83" s="22"/>
      <c r="B83" s="21"/>
      <c r="C83" s="21"/>
      <c r="E83" s="14"/>
      <c r="F83" s="15"/>
    </row>
    <row r="84" spans="1:6" x14ac:dyDescent="0.2">
      <c r="A84" s="22"/>
      <c r="B84" s="21"/>
      <c r="C84" s="21"/>
      <c r="E84" s="14"/>
      <c r="F84" s="15"/>
    </row>
    <row r="85" spans="1:6" x14ac:dyDescent="0.2">
      <c r="E85" s="14"/>
      <c r="F85" s="15"/>
    </row>
    <row r="86" spans="1:6" x14ac:dyDescent="0.2">
      <c r="A86" s="27"/>
      <c r="B86" s="28"/>
      <c r="C86" s="28"/>
      <c r="E86" s="14"/>
      <c r="F86" s="15"/>
    </row>
    <row r="87" spans="1:6" x14ac:dyDescent="0.2">
      <c r="A87" s="27"/>
      <c r="B87" s="28"/>
      <c r="C87" s="28"/>
      <c r="E87" s="14"/>
      <c r="F87" s="15"/>
    </row>
    <row r="88" spans="1:6" x14ac:dyDescent="0.2">
      <c r="A88" s="9"/>
      <c r="B88" s="25"/>
      <c r="C88" s="25"/>
      <c r="D88" s="359"/>
      <c r="E88" s="14"/>
      <c r="F88" s="15"/>
    </row>
    <row r="89" spans="1:6" x14ac:dyDescent="0.2">
      <c r="A89" s="9"/>
      <c r="B89" s="25"/>
      <c r="C89" s="25"/>
      <c r="D89" s="359"/>
      <c r="E89" s="14"/>
      <c r="F89" s="15"/>
    </row>
    <row r="90" spans="1:6" x14ac:dyDescent="0.2">
      <c r="A90" s="26"/>
      <c r="B90" s="19"/>
      <c r="C90" s="19"/>
      <c r="E90" s="14"/>
      <c r="F90" s="15"/>
    </row>
    <row r="91" spans="1:6" x14ac:dyDescent="0.2">
      <c r="A91" s="26"/>
      <c r="B91" s="19"/>
      <c r="C91" s="19"/>
      <c r="E91" s="14"/>
      <c r="F91" s="15"/>
    </row>
    <row r="92" spans="1:6" x14ac:dyDescent="0.2">
      <c r="A92" s="26"/>
      <c r="B92" s="19"/>
      <c r="C92" s="19"/>
      <c r="E92" s="14"/>
      <c r="F92" s="15"/>
    </row>
    <row r="93" spans="1:6" x14ac:dyDescent="0.2">
      <c r="A93" s="26"/>
      <c r="B93" s="19"/>
      <c r="C93" s="19"/>
      <c r="E93" s="14"/>
      <c r="F93" s="15"/>
    </row>
    <row r="94" spans="1:6" x14ac:dyDescent="0.2">
      <c r="A94" s="26"/>
      <c r="B94" s="19"/>
      <c r="C94" s="19"/>
      <c r="E94" s="14"/>
      <c r="F94" s="15"/>
    </row>
    <row r="95" spans="1:6" x14ac:dyDescent="0.2">
      <c r="A95" s="26"/>
      <c r="B95" s="19"/>
      <c r="C95" s="19"/>
      <c r="E95" s="14"/>
    </row>
    <row r="96" spans="1:6" x14ac:dyDescent="0.2">
      <c r="A96" s="26"/>
      <c r="B96" s="19"/>
      <c r="C96" s="19"/>
      <c r="E96" s="14"/>
    </row>
    <row r="97" spans="1:6" x14ac:dyDescent="0.2">
      <c r="A97" s="26"/>
      <c r="B97" s="19"/>
      <c r="C97" s="19"/>
      <c r="E97" s="14"/>
      <c r="F97" s="30"/>
    </row>
    <row r="98" spans="1:6" x14ac:dyDescent="0.2">
      <c r="A98" s="26"/>
      <c r="B98" s="19"/>
      <c r="C98" s="19"/>
      <c r="E98" s="14"/>
      <c r="F98" s="30"/>
    </row>
    <row r="99" spans="1:6" x14ac:dyDescent="0.2">
      <c r="A99" s="26"/>
      <c r="B99" s="19"/>
      <c r="C99" s="19"/>
      <c r="E99" s="14"/>
      <c r="F99" s="30"/>
    </row>
    <row r="100" spans="1:6" x14ac:dyDescent="0.2">
      <c r="A100" s="26"/>
      <c r="B100" s="19"/>
      <c r="C100" s="19"/>
      <c r="E100" s="14"/>
      <c r="F100" s="30"/>
    </row>
    <row r="101" spans="1:6" x14ac:dyDescent="0.2">
      <c r="A101" s="26"/>
      <c r="B101" s="19"/>
      <c r="C101" s="19"/>
      <c r="E101" s="14"/>
      <c r="F101" s="30"/>
    </row>
    <row r="102" spans="1:6" x14ac:dyDescent="0.2">
      <c r="A102" s="26"/>
      <c r="B102" s="19"/>
      <c r="C102" s="19"/>
      <c r="E102" s="14"/>
      <c r="F102" s="30"/>
    </row>
    <row r="103" spans="1:6" x14ac:dyDescent="0.2">
      <c r="A103" s="26"/>
      <c r="B103" s="19"/>
      <c r="C103" s="19"/>
      <c r="E103" s="14"/>
      <c r="F103" s="30"/>
    </row>
    <row r="104" spans="1:6" x14ac:dyDescent="0.2">
      <c r="E104" s="14"/>
      <c r="F104" s="30"/>
    </row>
    <row r="106" spans="1:6" x14ac:dyDescent="0.2">
      <c r="A106" s="24"/>
      <c r="E106" s="2"/>
      <c r="F106" s="30"/>
    </row>
    <row r="107" spans="1:6" x14ac:dyDescent="0.2">
      <c r="A107" s="24"/>
      <c r="E107" s="2"/>
      <c r="F107" s="30"/>
    </row>
    <row r="108" spans="1:6" x14ac:dyDescent="0.2">
      <c r="A108" s="24"/>
      <c r="E108" s="2"/>
      <c r="F108" s="30"/>
    </row>
    <row r="109" spans="1:6" x14ac:dyDescent="0.2">
      <c r="A109" s="24"/>
      <c r="E109" s="2"/>
      <c r="F109" s="30"/>
    </row>
    <row r="110" spans="1:6" x14ac:dyDescent="0.2">
      <c r="A110" s="24"/>
      <c r="E110" s="2"/>
      <c r="F110" s="30"/>
    </row>
    <row r="111" spans="1:6" x14ac:dyDescent="0.2">
      <c r="A111" s="24"/>
      <c r="E111" s="2"/>
      <c r="F111" s="30"/>
    </row>
    <row r="112" spans="1:6" x14ac:dyDescent="0.2">
      <c r="A112" s="24"/>
      <c r="E112" s="2"/>
      <c r="F112" s="30"/>
    </row>
    <row r="113" spans="1:6" x14ac:dyDescent="0.2">
      <c r="A113" s="24"/>
      <c r="E113" s="2"/>
      <c r="F113" s="30"/>
    </row>
    <row r="114" spans="1:6" x14ac:dyDescent="0.2">
      <c r="A114" s="24"/>
      <c r="E114" s="2"/>
      <c r="F114" s="30"/>
    </row>
    <row r="115" spans="1:6" x14ac:dyDescent="0.2">
      <c r="A115" s="24"/>
      <c r="E115" s="2"/>
      <c r="F115" s="30"/>
    </row>
    <row r="116" spans="1:6" x14ac:dyDescent="0.2">
      <c r="A116" s="24"/>
      <c r="E116" s="2"/>
      <c r="F116" s="30"/>
    </row>
    <row r="117" spans="1:6" x14ac:dyDescent="0.2">
      <c r="A117" s="24"/>
      <c r="E117" s="2"/>
      <c r="F117" s="30"/>
    </row>
    <row r="118" spans="1:6" x14ac:dyDescent="0.2">
      <c r="A118" s="24"/>
      <c r="E118" s="2"/>
      <c r="F118" s="30"/>
    </row>
    <row r="119" spans="1:6" x14ac:dyDescent="0.2">
      <c r="A119" s="24"/>
      <c r="E119" s="2"/>
      <c r="F119" s="30"/>
    </row>
    <row r="120" spans="1:6" x14ac:dyDescent="0.2">
      <c r="A120" s="24"/>
      <c r="E120" s="2"/>
      <c r="F120" s="30"/>
    </row>
    <row r="121" spans="1:6" x14ac:dyDescent="0.2">
      <c r="A121" s="24"/>
      <c r="E121" s="2"/>
      <c r="F121" s="30"/>
    </row>
    <row r="122" spans="1:6" x14ac:dyDescent="0.2">
      <c r="A122" s="24"/>
      <c r="E122" s="2"/>
      <c r="F122" s="30"/>
    </row>
    <row r="123" spans="1:6" x14ac:dyDescent="0.2">
      <c r="A123" s="24"/>
      <c r="E123" s="2"/>
      <c r="F123" s="30"/>
    </row>
    <row r="124" spans="1:6" x14ac:dyDescent="0.2">
      <c r="A124" s="24"/>
      <c r="E124" s="2"/>
      <c r="F124" s="30"/>
    </row>
    <row r="125" spans="1:6" x14ac:dyDescent="0.2">
      <c r="A125" s="24"/>
      <c r="E125" s="2"/>
      <c r="F125" s="30"/>
    </row>
    <row r="126" spans="1:6" x14ac:dyDescent="0.2">
      <c r="A126" s="24"/>
      <c r="E126" s="2"/>
      <c r="F126" s="30"/>
    </row>
    <row r="127" spans="1:6" x14ac:dyDescent="0.2">
      <c r="A127" s="24"/>
      <c r="E127" s="2"/>
      <c r="F127" s="30"/>
    </row>
  </sheetData>
  <mergeCells count="6">
    <mergeCell ref="A1:F1"/>
    <mergeCell ref="A30:F30"/>
    <mergeCell ref="A2:F2"/>
    <mergeCell ref="A22:D22"/>
    <mergeCell ref="A4:D4"/>
    <mergeCell ref="A12:E12"/>
  </mergeCells>
  <pageMargins left="0.7" right="0.7" top="0.75" bottom="0.75" header="0.3" footer="0.3"/>
  <pageSetup orientation="landscape" r:id="rId1"/>
  <headerFoot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1"/>
  <sheetViews>
    <sheetView view="pageLayout" zoomScaleNormal="100" workbookViewId="0">
      <selection sqref="A1:D1"/>
    </sheetView>
  </sheetViews>
  <sheetFormatPr defaultRowHeight="15" x14ac:dyDescent="0.25"/>
  <cols>
    <col min="1" max="1" width="4.85546875" customWidth="1"/>
    <col min="2" max="2" width="47" customWidth="1"/>
    <col min="3" max="4" width="13.28515625" customWidth="1"/>
    <col min="5" max="5" width="11.5703125" customWidth="1"/>
    <col min="6" max="6" width="10.42578125" customWidth="1"/>
    <col min="7" max="7" width="19" customWidth="1"/>
    <col min="8" max="8" width="20.7109375" bestFit="1" customWidth="1"/>
    <col min="254" max="254" width="4.85546875" customWidth="1"/>
    <col min="255" max="255" width="50.85546875" customWidth="1"/>
    <col min="256" max="256" width="13.5703125" customWidth="1"/>
    <col min="257" max="257" width="13" customWidth="1"/>
    <col min="258" max="258" width="13.7109375" customWidth="1"/>
    <col min="259" max="259" width="13.140625" customWidth="1"/>
    <col min="260" max="260" width="9.7109375" bestFit="1" customWidth="1"/>
    <col min="262" max="262" width="42" bestFit="1" customWidth="1"/>
    <col min="263" max="263" width="23.140625" bestFit="1" customWidth="1"/>
    <col min="264" max="264" width="20.7109375" bestFit="1" customWidth="1"/>
    <col min="510" max="510" width="4.85546875" customWidth="1"/>
    <col min="511" max="511" width="50.85546875" customWidth="1"/>
    <col min="512" max="512" width="13.5703125" customWidth="1"/>
    <col min="513" max="513" width="13" customWidth="1"/>
    <col min="514" max="514" width="13.7109375" customWidth="1"/>
    <col min="515" max="515" width="13.140625" customWidth="1"/>
    <col min="516" max="516" width="9.7109375" bestFit="1" customWidth="1"/>
    <col min="518" max="518" width="42" bestFit="1" customWidth="1"/>
    <col min="519" max="519" width="23.140625" bestFit="1" customWidth="1"/>
    <col min="520" max="520" width="20.7109375" bestFit="1" customWidth="1"/>
    <col min="766" max="766" width="4.85546875" customWidth="1"/>
    <col min="767" max="767" width="50.85546875" customWidth="1"/>
    <col min="768" max="768" width="13.5703125" customWidth="1"/>
    <col min="769" max="769" width="13" customWidth="1"/>
    <col min="770" max="770" width="13.7109375" customWidth="1"/>
    <col min="771" max="771" width="13.140625" customWidth="1"/>
    <col min="772" max="772" width="9.7109375" bestFit="1" customWidth="1"/>
    <col min="774" max="774" width="42" bestFit="1" customWidth="1"/>
    <col min="775" max="775" width="23.140625" bestFit="1" customWidth="1"/>
    <col min="776" max="776" width="20.7109375" bestFit="1" customWidth="1"/>
    <col min="1022" max="1022" width="4.85546875" customWidth="1"/>
    <col min="1023" max="1023" width="50.85546875" customWidth="1"/>
    <col min="1024" max="1024" width="13.5703125" customWidth="1"/>
    <col min="1025" max="1025" width="13" customWidth="1"/>
    <col min="1026" max="1026" width="13.7109375" customWidth="1"/>
    <col min="1027" max="1027" width="13.140625" customWidth="1"/>
    <col min="1028" max="1028" width="9.7109375" bestFit="1" customWidth="1"/>
    <col min="1030" max="1030" width="42" bestFit="1" customWidth="1"/>
    <col min="1031" max="1031" width="23.140625" bestFit="1" customWidth="1"/>
    <col min="1032" max="1032" width="20.7109375" bestFit="1" customWidth="1"/>
    <col min="1278" max="1278" width="4.85546875" customWidth="1"/>
    <col min="1279" max="1279" width="50.85546875" customWidth="1"/>
    <col min="1280" max="1280" width="13.5703125" customWidth="1"/>
    <col min="1281" max="1281" width="13" customWidth="1"/>
    <col min="1282" max="1282" width="13.7109375" customWidth="1"/>
    <col min="1283" max="1283" width="13.140625" customWidth="1"/>
    <col min="1284" max="1284" width="9.7109375" bestFit="1" customWidth="1"/>
    <col min="1286" max="1286" width="42" bestFit="1" customWidth="1"/>
    <col min="1287" max="1287" width="23.140625" bestFit="1" customWidth="1"/>
    <col min="1288" max="1288" width="20.7109375" bestFit="1" customWidth="1"/>
    <col min="1534" max="1534" width="4.85546875" customWidth="1"/>
    <col min="1535" max="1535" width="50.85546875" customWidth="1"/>
    <col min="1536" max="1536" width="13.5703125" customWidth="1"/>
    <col min="1537" max="1537" width="13" customWidth="1"/>
    <col min="1538" max="1538" width="13.7109375" customWidth="1"/>
    <col min="1539" max="1539" width="13.140625" customWidth="1"/>
    <col min="1540" max="1540" width="9.7109375" bestFit="1" customWidth="1"/>
    <col min="1542" max="1542" width="42" bestFit="1" customWidth="1"/>
    <col min="1543" max="1543" width="23.140625" bestFit="1" customWidth="1"/>
    <col min="1544" max="1544" width="20.7109375" bestFit="1" customWidth="1"/>
    <col min="1790" max="1790" width="4.85546875" customWidth="1"/>
    <col min="1791" max="1791" width="50.85546875" customWidth="1"/>
    <col min="1792" max="1792" width="13.5703125" customWidth="1"/>
    <col min="1793" max="1793" width="13" customWidth="1"/>
    <col min="1794" max="1794" width="13.7109375" customWidth="1"/>
    <col min="1795" max="1795" width="13.140625" customWidth="1"/>
    <col min="1796" max="1796" width="9.7109375" bestFit="1" customWidth="1"/>
    <col min="1798" max="1798" width="42" bestFit="1" customWidth="1"/>
    <col min="1799" max="1799" width="23.140625" bestFit="1" customWidth="1"/>
    <col min="1800" max="1800" width="20.7109375" bestFit="1" customWidth="1"/>
    <col min="2046" max="2046" width="4.85546875" customWidth="1"/>
    <col min="2047" max="2047" width="50.85546875" customWidth="1"/>
    <col min="2048" max="2048" width="13.5703125" customWidth="1"/>
    <col min="2049" max="2049" width="13" customWidth="1"/>
    <col min="2050" max="2050" width="13.7109375" customWidth="1"/>
    <col min="2051" max="2051" width="13.140625" customWidth="1"/>
    <col min="2052" max="2052" width="9.7109375" bestFit="1" customWidth="1"/>
    <col min="2054" max="2054" width="42" bestFit="1" customWidth="1"/>
    <col min="2055" max="2055" width="23.140625" bestFit="1" customWidth="1"/>
    <col min="2056" max="2056" width="20.7109375" bestFit="1" customWidth="1"/>
    <col min="2302" max="2302" width="4.85546875" customWidth="1"/>
    <col min="2303" max="2303" width="50.85546875" customWidth="1"/>
    <col min="2304" max="2304" width="13.5703125" customWidth="1"/>
    <col min="2305" max="2305" width="13" customWidth="1"/>
    <col min="2306" max="2306" width="13.7109375" customWidth="1"/>
    <col min="2307" max="2307" width="13.140625" customWidth="1"/>
    <col min="2308" max="2308" width="9.7109375" bestFit="1" customWidth="1"/>
    <col min="2310" max="2310" width="42" bestFit="1" customWidth="1"/>
    <col min="2311" max="2311" width="23.140625" bestFit="1" customWidth="1"/>
    <col min="2312" max="2312" width="20.7109375" bestFit="1" customWidth="1"/>
    <col min="2558" max="2558" width="4.85546875" customWidth="1"/>
    <col min="2559" max="2559" width="50.85546875" customWidth="1"/>
    <col min="2560" max="2560" width="13.5703125" customWidth="1"/>
    <col min="2561" max="2561" width="13" customWidth="1"/>
    <col min="2562" max="2562" width="13.7109375" customWidth="1"/>
    <col min="2563" max="2563" width="13.140625" customWidth="1"/>
    <col min="2564" max="2564" width="9.7109375" bestFit="1" customWidth="1"/>
    <col min="2566" max="2566" width="42" bestFit="1" customWidth="1"/>
    <col min="2567" max="2567" width="23.140625" bestFit="1" customWidth="1"/>
    <col min="2568" max="2568" width="20.7109375" bestFit="1" customWidth="1"/>
    <col min="2814" max="2814" width="4.85546875" customWidth="1"/>
    <col min="2815" max="2815" width="50.85546875" customWidth="1"/>
    <col min="2816" max="2816" width="13.5703125" customWidth="1"/>
    <col min="2817" max="2817" width="13" customWidth="1"/>
    <col min="2818" max="2818" width="13.7109375" customWidth="1"/>
    <col min="2819" max="2819" width="13.140625" customWidth="1"/>
    <col min="2820" max="2820" width="9.7109375" bestFit="1" customWidth="1"/>
    <col min="2822" max="2822" width="42" bestFit="1" customWidth="1"/>
    <col min="2823" max="2823" width="23.140625" bestFit="1" customWidth="1"/>
    <col min="2824" max="2824" width="20.7109375" bestFit="1" customWidth="1"/>
    <col min="3070" max="3070" width="4.85546875" customWidth="1"/>
    <col min="3071" max="3071" width="50.85546875" customWidth="1"/>
    <col min="3072" max="3072" width="13.5703125" customWidth="1"/>
    <col min="3073" max="3073" width="13" customWidth="1"/>
    <col min="3074" max="3074" width="13.7109375" customWidth="1"/>
    <col min="3075" max="3075" width="13.140625" customWidth="1"/>
    <col min="3076" max="3076" width="9.7109375" bestFit="1" customWidth="1"/>
    <col min="3078" max="3078" width="42" bestFit="1" customWidth="1"/>
    <col min="3079" max="3079" width="23.140625" bestFit="1" customWidth="1"/>
    <col min="3080" max="3080" width="20.7109375" bestFit="1" customWidth="1"/>
    <col min="3326" max="3326" width="4.85546875" customWidth="1"/>
    <col min="3327" max="3327" width="50.85546875" customWidth="1"/>
    <col min="3328" max="3328" width="13.5703125" customWidth="1"/>
    <col min="3329" max="3329" width="13" customWidth="1"/>
    <col min="3330" max="3330" width="13.7109375" customWidth="1"/>
    <col min="3331" max="3331" width="13.140625" customWidth="1"/>
    <col min="3332" max="3332" width="9.7109375" bestFit="1" customWidth="1"/>
    <col min="3334" max="3334" width="42" bestFit="1" customWidth="1"/>
    <col min="3335" max="3335" width="23.140625" bestFit="1" customWidth="1"/>
    <col min="3336" max="3336" width="20.7109375" bestFit="1" customWidth="1"/>
    <col min="3582" max="3582" width="4.85546875" customWidth="1"/>
    <col min="3583" max="3583" width="50.85546875" customWidth="1"/>
    <col min="3584" max="3584" width="13.5703125" customWidth="1"/>
    <col min="3585" max="3585" width="13" customWidth="1"/>
    <col min="3586" max="3586" width="13.7109375" customWidth="1"/>
    <col min="3587" max="3587" width="13.140625" customWidth="1"/>
    <col min="3588" max="3588" width="9.7109375" bestFit="1" customWidth="1"/>
    <col min="3590" max="3590" width="42" bestFit="1" customWidth="1"/>
    <col min="3591" max="3591" width="23.140625" bestFit="1" customWidth="1"/>
    <col min="3592" max="3592" width="20.7109375" bestFit="1" customWidth="1"/>
    <col min="3838" max="3838" width="4.85546875" customWidth="1"/>
    <col min="3839" max="3839" width="50.85546875" customWidth="1"/>
    <col min="3840" max="3840" width="13.5703125" customWidth="1"/>
    <col min="3841" max="3841" width="13" customWidth="1"/>
    <col min="3842" max="3842" width="13.7109375" customWidth="1"/>
    <col min="3843" max="3843" width="13.140625" customWidth="1"/>
    <col min="3844" max="3844" width="9.7109375" bestFit="1" customWidth="1"/>
    <col min="3846" max="3846" width="42" bestFit="1" customWidth="1"/>
    <col min="3847" max="3847" width="23.140625" bestFit="1" customWidth="1"/>
    <col min="3848" max="3848" width="20.7109375" bestFit="1" customWidth="1"/>
    <col min="4094" max="4094" width="4.85546875" customWidth="1"/>
    <col min="4095" max="4095" width="50.85546875" customWidth="1"/>
    <col min="4096" max="4096" width="13.5703125" customWidth="1"/>
    <col min="4097" max="4097" width="13" customWidth="1"/>
    <col min="4098" max="4098" width="13.7109375" customWidth="1"/>
    <col min="4099" max="4099" width="13.140625" customWidth="1"/>
    <col min="4100" max="4100" width="9.7109375" bestFit="1" customWidth="1"/>
    <col min="4102" max="4102" width="42" bestFit="1" customWidth="1"/>
    <col min="4103" max="4103" width="23.140625" bestFit="1" customWidth="1"/>
    <col min="4104" max="4104" width="20.7109375" bestFit="1" customWidth="1"/>
    <col min="4350" max="4350" width="4.85546875" customWidth="1"/>
    <col min="4351" max="4351" width="50.85546875" customWidth="1"/>
    <col min="4352" max="4352" width="13.5703125" customWidth="1"/>
    <col min="4353" max="4353" width="13" customWidth="1"/>
    <col min="4354" max="4354" width="13.7109375" customWidth="1"/>
    <col min="4355" max="4355" width="13.140625" customWidth="1"/>
    <col min="4356" max="4356" width="9.7109375" bestFit="1" customWidth="1"/>
    <col min="4358" max="4358" width="42" bestFit="1" customWidth="1"/>
    <col min="4359" max="4359" width="23.140625" bestFit="1" customWidth="1"/>
    <col min="4360" max="4360" width="20.7109375" bestFit="1" customWidth="1"/>
    <col min="4606" max="4606" width="4.85546875" customWidth="1"/>
    <col min="4607" max="4607" width="50.85546875" customWidth="1"/>
    <col min="4608" max="4608" width="13.5703125" customWidth="1"/>
    <col min="4609" max="4609" width="13" customWidth="1"/>
    <col min="4610" max="4610" width="13.7109375" customWidth="1"/>
    <col min="4611" max="4611" width="13.140625" customWidth="1"/>
    <col min="4612" max="4612" width="9.7109375" bestFit="1" customWidth="1"/>
    <col min="4614" max="4614" width="42" bestFit="1" customWidth="1"/>
    <col min="4615" max="4615" width="23.140625" bestFit="1" customWidth="1"/>
    <col min="4616" max="4616" width="20.7109375" bestFit="1" customWidth="1"/>
    <col min="4862" max="4862" width="4.85546875" customWidth="1"/>
    <col min="4863" max="4863" width="50.85546875" customWidth="1"/>
    <col min="4864" max="4864" width="13.5703125" customWidth="1"/>
    <col min="4865" max="4865" width="13" customWidth="1"/>
    <col min="4866" max="4866" width="13.7109375" customWidth="1"/>
    <col min="4867" max="4867" width="13.140625" customWidth="1"/>
    <col min="4868" max="4868" width="9.7109375" bestFit="1" customWidth="1"/>
    <col min="4870" max="4870" width="42" bestFit="1" customWidth="1"/>
    <col min="4871" max="4871" width="23.140625" bestFit="1" customWidth="1"/>
    <col min="4872" max="4872" width="20.7109375" bestFit="1" customWidth="1"/>
    <col min="5118" max="5118" width="4.85546875" customWidth="1"/>
    <col min="5119" max="5119" width="50.85546875" customWidth="1"/>
    <col min="5120" max="5120" width="13.5703125" customWidth="1"/>
    <col min="5121" max="5121" width="13" customWidth="1"/>
    <col min="5122" max="5122" width="13.7109375" customWidth="1"/>
    <col min="5123" max="5123" width="13.140625" customWidth="1"/>
    <col min="5124" max="5124" width="9.7109375" bestFit="1" customWidth="1"/>
    <col min="5126" max="5126" width="42" bestFit="1" customWidth="1"/>
    <col min="5127" max="5127" width="23.140625" bestFit="1" customWidth="1"/>
    <col min="5128" max="5128" width="20.7109375" bestFit="1" customWidth="1"/>
    <col min="5374" max="5374" width="4.85546875" customWidth="1"/>
    <col min="5375" max="5375" width="50.85546875" customWidth="1"/>
    <col min="5376" max="5376" width="13.5703125" customWidth="1"/>
    <col min="5377" max="5377" width="13" customWidth="1"/>
    <col min="5378" max="5378" width="13.7109375" customWidth="1"/>
    <col min="5379" max="5379" width="13.140625" customWidth="1"/>
    <col min="5380" max="5380" width="9.7109375" bestFit="1" customWidth="1"/>
    <col min="5382" max="5382" width="42" bestFit="1" customWidth="1"/>
    <col min="5383" max="5383" width="23.140625" bestFit="1" customWidth="1"/>
    <col min="5384" max="5384" width="20.7109375" bestFit="1" customWidth="1"/>
    <col min="5630" max="5630" width="4.85546875" customWidth="1"/>
    <col min="5631" max="5631" width="50.85546875" customWidth="1"/>
    <col min="5632" max="5632" width="13.5703125" customWidth="1"/>
    <col min="5633" max="5633" width="13" customWidth="1"/>
    <col min="5634" max="5634" width="13.7109375" customWidth="1"/>
    <col min="5635" max="5635" width="13.140625" customWidth="1"/>
    <col min="5636" max="5636" width="9.7109375" bestFit="1" customWidth="1"/>
    <col min="5638" max="5638" width="42" bestFit="1" customWidth="1"/>
    <col min="5639" max="5639" width="23.140625" bestFit="1" customWidth="1"/>
    <col min="5640" max="5640" width="20.7109375" bestFit="1" customWidth="1"/>
    <col min="5886" max="5886" width="4.85546875" customWidth="1"/>
    <col min="5887" max="5887" width="50.85546875" customWidth="1"/>
    <col min="5888" max="5888" width="13.5703125" customWidth="1"/>
    <col min="5889" max="5889" width="13" customWidth="1"/>
    <col min="5890" max="5890" width="13.7109375" customWidth="1"/>
    <col min="5891" max="5891" width="13.140625" customWidth="1"/>
    <col min="5892" max="5892" width="9.7109375" bestFit="1" customWidth="1"/>
    <col min="5894" max="5894" width="42" bestFit="1" customWidth="1"/>
    <col min="5895" max="5895" width="23.140625" bestFit="1" customWidth="1"/>
    <col min="5896" max="5896" width="20.7109375" bestFit="1" customWidth="1"/>
    <col min="6142" max="6142" width="4.85546875" customWidth="1"/>
    <col min="6143" max="6143" width="50.85546875" customWidth="1"/>
    <col min="6144" max="6144" width="13.5703125" customWidth="1"/>
    <col min="6145" max="6145" width="13" customWidth="1"/>
    <col min="6146" max="6146" width="13.7109375" customWidth="1"/>
    <col min="6147" max="6147" width="13.140625" customWidth="1"/>
    <col min="6148" max="6148" width="9.7109375" bestFit="1" customWidth="1"/>
    <col min="6150" max="6150" width="42" bestFit="1" customWidth="1"/>
    <col min="6151" max="6151" width="23.140625" bestFit="1" customWidth="1"/>
    <col min="6152" max="6152" width="20.7109375" bestFit="1" customWidth="1"/>
    <col min="6398" max="6398" width="4.85546875" customWidth="1"/>
    <col min="6399" max="6399" width="50.85546875" customWidth="1"/>
    <col min="6400" max="6400" width="13.5703125" customWidth="1"/>
    <col min="6401" max="6401" width="13" customWidth="1"/>
    <col min="6402" max="6402" width="13.7109375" customWidth="1"/>
    <col min="6403" max="6403" width="13.140625" customWidth="1"/>
    <col min="6404" max="6404" width="9.7109375" bestFit="1" customWidth="1"/>
    <col min="6406" max="6406" width="42" bestFit="1" customWidth="1"/>
    <col min="6407" max="6407" width="23.140625" bestFit="1" customWidth="1"/>
    <col min="6408" max="6408" width="20.7109375" bestFit="1" customWidth="1"/>
    <col min="6654" max="6654" width="4.85546875" customWidth="1"/>
    <col min="6655" max="6655" width="50.85546875" customWidth="1"/>
    <col min="6656" max="6656" width="13.5703125" customWidth="1"/>
    <col min="6657" max="6657" width="13" customWidth="1"/>
    <col min="6658" max="6658" width="13.7109375" customWidth="1"/>
    <col min="6659" max="6659" width="13.140625" customWidth="1"/>
    <col min="6660" max="6660" width="9.7109375" bestFit="1" customWidth="1"/>
    <col min="6662" max="6662" width="42" bestFit="1" customWidth="1"/>
    <col min="6663" max="6663" width="23.140625" bestFit="1" customWidth="1"/>
    <col min="6664" max="6664" width="20.7109375" bestFit="1" customWidth="1"/>
    <col min="6910" max="6910" width="4.85546875" customWidth="1"/>
    <col min="6911" max="6911" width="50.85546875" customWidth="1"/>
    <col min="6912" max="6912" width="13.5703125" customWidth="1"/>
    <col min="6913" max="6913" width="13" customWidth="1"/>
    <col min="6914" max="6914" width="13.7109375" customWidth="1"/>
    <col min="6915" max="6915" width="13.140625" customWidth="1"/>
    <col min="6916" max="6916" width="9.7109375" bestFit="1" customWidth="1"/>
    <col min="6918" max="6918" width="42" bestFit="1" customWidth="1"/>
    <col min="6919" max="6919" width="23.140625" bestFit="1" customWidth="1"/>
    <col min="6920" max="6920" width="20.7109375" bestFit="1" customWidth="1"/>
    <col min="7166" max="7166" width="4.85546875" customWidth="1"/>
    <col min="7167" max="7167" width="50.85546875" customWidth="1"/>
    <col min="7168" max="7168" width="13.5703125" customWidth="1"/>
    <col min="7169" max="7169" width="13" customWidth="1"/>
    <col min="7170" max="7170" width="13.7109375" customWidth="1"/>
    <col min="7171" max="7171" width="13.140625" customWidth="1"/>
    <col min="7172" max="7172" width="9.7109375" bestFit="1" customWidth="1"/>
    <col min="7174" max="7174" width="42" bestFit="1" customWidth="1"/>
    <col min="7175" max="7175" width="23.140625" bestFit="1" customWidth="1"/>
    <col min="7176" max="7176" width="20.7109375" bestFit="1" customWidth="1"/>
    <col min="7422" max="7422" width="4.85546875" customWidth="1"/>
    <col min="7423" max="7423" width="50.85546875" customWidth="1"/>
    <col min="7424" max="7424" width="13.5703125" customWidth="1"/>
    <col min="7425" max="7425" width="13" customWidth="1"/>
    <col min="7426" max="7426" width="13.7109375" customWidth="1"/>
    <col min="7427" max="7427" width="13.140625" customWidth="1"/>
    <col min="7428" max="7428" width="9.7109375" bestFit="1" customWidth="1"/>
    <col min="7430" max="7430" width="42" bestFit="1" customWidth="1"/>
    <col min="7431" max="7431" width="23.140625" bestFit="1" customWidth="1"/>
    <col min="7432" max="7432" width="20.7109375" bestFit="1" customWidth="1"/>
    <col min="7678" max="7678" width="4.85546875" customWidth="1"/>
    <col min="7679" max="7679" width="50.85546875" customWidth="1"/>
    <col min="7680" max="7680" width="13.5703125" customWidth="1"/>
    <col min="7681" max="7681" width="13" customWidth="1"/>
    <col min="7682" max="7682" width="13.7109375" customWidth="1"/>
    <col min="7683" max="7683" width="13.140625" customWidth="1"/>
    <col min="7684" max="7684" width="9.7109375" bestFit="1" customWidth="1"/>
    <col min="7686" max="7686" width="42" bestFit="1" customWidth="1"/>
    <col min="7687" max="7687" width="23.140625" bestFit="1" customWidth="1"/>
    <col min="7688" max="7688" width="20.7109375" bestFit="1" customWidth="1"/>
    <col min="7934" max="7934" width="4.85546875" customWidth="1"/>
    <col min="7935" max="7935" width="50.85546875" customWidth="1"/>
    <col min="7936" max="7936" width="13.5703125" customWidth="1"/>
    <col min="7937" max="7937" width="13" customWidth="1"/>
    <col min="7938" max="7938" width="13.7109375" customWidth="1"/>
    <col min="7939" max="7939" width="13.140625" customWidth="1"/>
    <col min="7940" max="7940" width="9.7109375" bestFit="1" customWidth="1"/>
    <col min="7942" max="7942" width="42" bestFit="1" customWidth="1"/>
    <col min="7943" max="7943" width="23.140625" bestFit="1" customWidth="1"/>
    <col min="7944" max="7944" width="20.7109375" bestFit="1" customWidth="1"/>
    <col min="8190" max="8190" width="4.85546875" customWidth="1"/>
    <col min="8191" max="8191" width="50.85546875" customWidth="1"/>
    <col min="8192" max="8192" width="13.5703125" customWidth="1"/>
    <col min="8193" max="8193" width="13" customWidth="1"/>
    <col min="8194" max="8194" width="13.7109375" customWidth="1"/>
    <col min="8195" max="8195" width="13.140625" customWidth="1"/>
    <col min="8196" max="8196" width="9.7109375" bestFit="1" customWidth="1"/>
    <col min="8198" max="8198" width="42" bestFit="1" customWidth="1"/>
    <col min="8199" max="8199" width="23.140625" bestFit="1" customWidth="1"/>
    <col min="8200" max="8200" width="20.7109375" bestFit="1" customWidth="1"/>
    <col min="8446" max="8446" width="4.85546875" customWidth="1"/>
    <col min="8447" max="8447" width="50.85546875" customWidth="1"/>
    <col min="8448" max="8448" width="13.5703125" customWidth="1"/>
    <col min="8449" max="8449" width="13" customWidth="1"/>
    <col min="8450" max="8450" width="13.7109375" customWidth="1"/>
    <col min="8451" max="8451" width="13.140625" customWidth="1"/>
    <col min="8452" max="8452" width="9.7109375" bestFit="1" customWidth="1"/>
    <col min="8454" max="8454" width="42" bestFit="1" customWidth="1"/>
    <col min="8455" max="8455" width="23.140625" bestFit="1" customWidth="1"/>
    <col min="8456" max="8456" width="20.7109375" bestFit="1" customWidth="1"/>
    <col min="8702" max="8702" width="4.85546875" customWidth="1"/>
    <col min="8703" max="8703" width="50.85546875" customWidth="1"/>
    <col min="8704" max="8704" width="13.5703125" customWidth="1"/>
    <col min="8705" max="8705" width="13" customWidth="1"/>
    <col min="8706" max="8706" width="13.7109375" customWidth="1"/>
    <col min="8707" max="8707" width="13.140625" customWidth="1"/>
    <col min="8708" max="8708" width="9.7109375" bestFit="1" customWidth="1"/>
    <col min="8710" max="8710" width="42" bestFit="1" customWidth="1"/>
    <col min="8711" max="8711" width="23.140625" bestFit="1" customWidth="1"/>
    <col min="8712" max="8712" width="20.7109375" bestFit="1" customWidth="1"/>
    <col min="8958" max="8958" width="4.85546875" customWidth="1"/>
    <col min="8959" max="8959" width="50.85546875" customWidth="1"/>
    <col min="8960" max="8960" width="13.5703125" customWidth="1"/>
    <col min="8961" max="8961" width="13" customWidth="1"/>
    <col min="8962" max="8962" width="13.7109375" customWidth="1"/>
    <col min="8963" max="8963" width="13.140625" customWidth="1"/>
    <col min="8964" max="8964" width="9.7109375" bestFit="1" customWidth="1"/>
    <col min="8966" max="8966" width="42" bestFit="1" customWidth="1"/>
    <col min="8967" max="8967" width="23.140625" bestFit="1" customWidth="1"/>
    <col min="8968" max="8968" width="20.7109375" bestFit="1" customWidth="1"/>
    <col min="9214" max="9214" width="4.85546875" customWidth="1"/>
    <col min="9215" max="9215" width="50.85546875" customWidth="1"/>
    <col min="9216" max="9216" width="13.5703125" customWidth="1"/>
    <col min="9217" max="9217" width="13" customWidth="1"/>
    <col min="9218" max="9218" width="13.7109375" customWidth="1"/>
    <col min="9219" max="9219" width="13.140625" customWidth="1"/>
    <col min="9220" max="9220" width="9.7109375" bestFit="1" customWidth="1"/>
    <col min="9222" max="9222" width="42" bestFit="1" customWidth="1"/>
    <col min="9223" max="9223" width="23.140625" bestFit="1" customWidth="1"/>
    <col min="9224" max="9224" width="20.7109375" bestFit="1" customWidth="1"/>
    <col min="9470" max="9470" width="4.85546875" customWidth="1"/>
    <col min="9471" max="9471" width="50.85546875" customWidth="1"/>
    <col min="9472" max="9472" width="13.5703125" customWidth="1"/>
    <col min="9473" max="9473" width="13" customWidth="1"/>
    <col min="9474" max="9474" width="13.7109375" customWidth="1"/>
    <col min="9475" max="9475" width="13.140625" customWidth="1"/>
    <col min="9476" max="9476" width="9.7109375" bestFit="1" customWidth="1"/>
    <col min="9478" max="9478" width="42" bestFit="1" customWidth="1"/>
    <col min="9479" max="9479" width="23.140625" bestFit="1" customWidth="1"/>
    <col min="9480" max="9480" width="20.7109375" bestFit="1" customWidth="1"/>
    <col min="9726" max="9726" width="4.85546875" customWidth="1"/>
    <col min="9727" max="9727" width="50.85546875" customWidth="1"/>
    <col min="9728" max="9728" width="13.5703125" customWidth="1"/>
    <col min="9729" max="9729" width="13" customWidth="1"/>
    <col min="9730" max="9730" width="13.7109375" customWidth="1"/>
    <col min="9731" max="9731" width="13.140625" customWidth="1"/>
    <col min="9732" max="9732" width="9.7109375" bestFit="1" customWidth="1"/>
    <col min="9734" max="9734" width="42" bestFit="1" customWidth="1"/>
    <col min="9735" max="9735" width="23.140625" bestFit="1" customWidth="1"/>
    <col min="9736" max="9736" width="20.7109375" bestFit="1" customWidth="1"/>
    <col min="9982" max="9982" width="4.85546875" customWidth="1"/>
    <col min="9983" max="9983" width="50.85546875" customWidth="1"/>
    <col min="9984" max="9984" width="13.5703125" customWidth="1"/>
    <col min="9985" max="9985" width="13" customWidth="1"/>
    <col min="9986" max="9986" width="13.7109375" customWidth="1"/>
    <col min="9987" max="9987" width="13.140625" customWidth="1"/>
    <col min="9988" max="9988" width="9.7109375" bestFit="1" customWidth="1"/>
    <col min="9990" max="9990" width="42" bestFit="1" customWidth="1"/>
    <col min="9991" max="9991" width="23.140625" bestFit="1" customWidth="1"/>
    <col min="9992" max="9992" width="20.7109375" bestFit="1" customWidth="1"/>
    <col min="10238" max="10238" width="4.85546875" customWidth="1"/>
    <col min="10239" max="10239" width="50.85546875" customWidth="1"/>
    <col min="10240" max="10240" width="13.5703125" customWidth="1"/>
    <col min="10241" max="10241" width="13" customWidth="1"/>
    <col min="10242" max="10242" width="13.7109375" customWidth="1"/>
    <col min="10243" max="10243" width="13.140625" customWidth="1"/>
    <col min="10244" max="10244" width="9.7109375" bestFit="1" customWidth="1"/>
    <col min="10246" max="10246" width="42" bestFit="1" customWidth="1"/>
    <col min="10247" max="10247" width="23.140625" bestFit="1" customWidth="1"/>
    <col min="10248" max="10248" width="20.7109375" bestFit="1" customWidth="1"/>
    <col min="10494" max="10494" width="4.85546875" customWidth="1"/>
    <col min="10495" max="10495" width="50.85546875" customWidth="1"/>
    <col min="10496" max="10496" width="13.5703125" customWidth="1"/>
    <col min="10497" max="10497" width="13" customWidth="1"/>
    <col min="10498" max="10498" width="13.7109375" customWidth="1"/>
    <col min="10499" max="10499" width="13.140625" customWidth="1"/>
    <col min="10500" max="10500" width="9.7109375" bestFit="1" customWidth="1"/>
    <col min="10502" max="10502" width="42" bestFit="1" customWidth="1"/>
    <col min="10503" max="10503" width="23.140625" bestFit="1" customWidth="1"/>
    <col min="10504" max="10504" width="20.7109375" bestFit="1" customWidth="1"/>
    <col min="10750" max="10750" width="4.85546875" customWidth="1"/>
    <col min="10751" max="10751" width="50.85546875" customWidth="1"/>
    <col min="10752" max="10752" width="13.5703125" customWidth="1"/>
    <col min="10753" max="10753" width="13" customWidth="1"/>
    <col min="10754" max="10754" width="13.7109375" customWidth="1"/>
    <col min="10755" max="10755" width="13.140625" customWidth="1"/>
    <col min="10756" max="10756" width="9.7109375" bestFit="1" customWidth="1"/>
    <col min="10758" max="10758" width="42" bestFit="1" customWidth="1"/>
    <col min="10759" max="10759" width="23.140625" bestFit="1" customWidth="1"/>
    <col min="10760" max="10760" width="20.7109375" bestFit="1" customWidth="1"/>
    <col min="11006" max="11006" width="4.85546875" customWidth="1"/>
    <col min="11007" max="11007" width="50.85546875" customWidth="1"/>
    <col min="11008" max="11008" width="13.5703125" customWidth="1"/>
    <col min="11009" max="11009" width="13" customWidth="1"/>
    <col min="11010" max="11010" width="13.7109375" customWidth="1"/>
    <col min="11011" max="11011" width="13.140625" customWidth="1"/>
    <col min="11012" max="11012" width="9.7109375" bestFit="1" customWidth="1"/>
    <col min="11014" max="11014" width="42" bestFit="1" customWidth="1"/>
    <col min="11015" max="11015" width="23.140625" bestFit="1" customWidth="1"/>
    <col min="11016" max="11016" width="20.7109375" bestFit="1" customWidth="1"/>
    <col min="11262" max="11262" width="4.85546875" customWidth="1"/>
    <col min="11263" max="11263" width="50.85546875" customWidth="1"/>
    <col min="11264" max="11264" width="13.5703125" customWidth="1"/>
    <col min="11265" max="11265" width="13" customWidth="1"/>
    <col min="11266" max="11266" width="13.7109375" customWidth="1"/>
    <col min="11267" max="11267" width="13.140625" customWidth="1"/>
    <col min="11268" max="11268" width="9.7109375" bestFit="1" customWidth="1"/>
    <col min="11270" max="11270" width="42" bestFit="1" customWidth="1"/>
    <col min="11271" max="11271" width="23.140625" bestFit="1" customWidth="1"/>
    <col min="11272" max="11272" width="20.7109375" bestFit="1" customWidth="1"/>
    <col min="11518" max="11518" width="4.85546875" customWidth="1"/>
    <col min="11519" max="11519" width="50.85546875" customWidth="1"/>
    <col min="11520" max="11520" width="13.5703125" customWidth="1"/>
    <col min="11521" max="11521" width="13" customWidth="1"/>
    <col min="11522" max="11522" width="13.7109375" customWidth="1"/>
    <col min="11523" max="11523" width="13.140625" customWidth="1"/>
    <col min="11524" max="11524" width="9.7109375" bestFit="1" customWidth="1"/>
    <col min="11526" max="11526" width="42" bestFit="1" customWidth="1"/>
    <col min="11527" max="11527" width="23.140625" bestFit="1" customWidth="1"/>
    <col min="11528" max="11528" width="20.7109375" bestFit="1" customWidth="1"/>
    <col min="11774" max="11774" width="4.85546875" customWidth="1"/>
    <col min="11775" max="11775" width="50.85546875" customWidth="1"/>
    <col min="11776" max="11776" width="13.5703125" customWidth="1"/>
    <col min="11777" max="11777" width="13" customWidth="1"/>
    <col min="11778" max="11778" width="13.7109375" customWidth="1"/>
    <col min="11779" max="11779" width="13.140625" customWidth="1"/>
    <col min="11780" max="11780" width="9.7109375" bestFit="1" customWidth="1"/>
    <col min="11782" max="11782" width="42" bestFit="1" customWidth="1"/>
    <col min="11783" max="11783" width="23.140625" bestFit="1" customWidth="1"/>
    <col min="11784" max="11784" width="20.7109375" bestFit="1" customWidth="1"/>
    <col min="12030" max="12030" width="4.85546875" customWidth="1"/>
    <col min="12031" max="12031" width="50.85546875" customWidth="1"/>
    <col min="12032" max="12032" width="13.5703125" customWidth="1"/>
    <col min="12033" max="12033" width="13" customWidth="1"/>
    <col min="12034" max="12034" width="13.7109375" customWidth="1"/>
    <col min="12035" max="12035" width="13.140625" customWidth="1"/>
    <col min="12036" max="12036" width="9.7109375" bestFit="1" customWidth="1"/>
    <col min="12038" max="12038" width="42" bestFit="1" customWidth="1"/>
    <col min="12039" max="12039" width="23.140625" bestFit="1" customWidth="1"/>
    <col min="12040" max="12040" width="20.7109375" bestFit="1" customWidth="1"/>
    <col min="12286" max="12286" width="4.85546875" customWidth="1"/>
    <col min="12287" max="12287" width="50.85546875" customWidth="1"/>
    <col min="12288" max="12288" width="13.5703125" customWidth="1"/>
    <col min="12289" max="12289" width="13" customWidth="1"/>
    <col min="12290" max="12290" width="13.7109375" customWidth="1"/>
    <col min="12291" max="12291" width="13.140625" customWidth="1"/>
    <col min="12292" max="12292" width="9.7109375" bestFit="1" customWidth="1"/>
    <col min="12294" max="12294" width="42" bestFit="1" customWidth="1"/>
    <col min="12295" max="12295" width="23.140625" bestFit="1" customWidth="1"/>
    <col min="12296" max="12296" width="20.7109375" bestFit="1" customWidth="1"/>
    <col min="12542" max="12542" width="4.85546875" customWidth="1"/>
    <col min="12543" max="12543" width="50.85546875" customWidth="1"/>
    <col min="12544" max="12544" width="13.5703125" customWidth="1"/>
    <col min="12545" max="12545" width="13" customWidth="1"/>
    <col min="12546" max="12546" width="13.7109375" customWidth="1"/>
    <col min="12547" max="12547" width="13.140625" customWidth="1"/>
    <col min="12548" max="12548" width="9.7109375" bestFit="1" customWidth="1"/>
    <col min="12550" max="12550" width="42" bestFit="1" customWidth="1"/>
    <col min="12551" max="12551" width="23.140625" bestFit="1" customWidth="1"/>
    <col min="12552" max="12552" width="20.7109375" bestFit="1" customWidth="1"/>
    <col min="12798" max="12798" width="4.85546875" customWidth="1"/>
    <col min="12799" max="12799" width="50.85546875" customWidth="1"/>
    <col min="12800" max="12800" width="13.5703125" customWidth="1"/>
    <col min="12801" max="12801" width="13" customWidth="1"/>
    <col min="12802" max="12802" width="13.7109375" customWidth="1"/>
    <col min="12803" max="12803" width="13.140625" customWidth="1"/>
    <col min="12804" max="12804" width="9.7109375" bestFit="1" customWidth="1"/>
    <col min="12806" max="12806" width="42" bestFit="1" customWidth="1"/>
    <col min="12807" max="12807" width="23.140625" bestFit="1" customWidth="1"/>
    <col min="12808" max="12808" width="20.7109375" bestFit="1" customWidth="1"/>
    <col min="13054" max="13054" width="4.85546875" customWidth="1"/>
    <col min="13055" max="13055" width="50.85546875" customWidth="1"/>
    <col min="13056" max="13056" width="13.5703125" customWidth="1"/>
    <col min="13057" max="13057" width="13" customWidth="1"/>
    <col min="13058" max="13058" width="13.7109375" customWidth="1"/>
    <col min="13059" max="13059" width="13.140625" customWidth="1"/>
    <col min="13060" max="13060" width="9.7109375" bestFit="1" customWidth="1"/>
    <col min="13062" max="13062" width="42" bestFit="1" customWidth="1"/>
    <col min="13063" max="13063" width="23.140625" bestFit="1" customWidth="1"/>
    <col min="13064" max="13064" width="20.7109375" bestFit="1" customWidth="1"/>
    <col min="13310" max="13310" width="4.85546875" customWidth="1"/>
    <col min="13311" max="13311" width="50.85546875" customWidth="1"/>
    <col min="13312" max="13312" width="13.5703125" customWidth="1"/>
    <col min="13313" max="13313" width="13" customWidth="1"/>
    <col min="13314" max="13314" width="13.7109375" customWidth="1"/>
    <col min="13315" max="13315" width="13.140625" customWidth="1"/>
    <col min="13316" max="13316" width="9.7109375" bestFit="1" customWidth="1"/>
    <col min="13318" max="13318" width="42" bestFit="1" customWidth="1"/>
    <col min="13319" max="13319" width="23.140625" bestFit="1" customWidth="1"/>
    <col min="13320" max="13320" width="20.7109375" bestFit="1" customWidth="1"/>
    <col min="13566" max="13566" width="4.85546875" customWidth="1"/>
    <col min="13567" max="13567" width="50.85546875" customWidth="1"/>
    <col min="13568" max="13568" width="13.5703125" customWidth="1"/>
    <col min="13569" max="13569" width="13" customWidth="1"/>
    <col min="13570" max="13570" width="13.7109375" customWidth="1"/>
    <col min="13571" max="13571" width="13.140625" customWidth="1"/>
    <col min="13572" max="13572" width="9.7109375" bestFit="1" customWidth="1"/>
    <col min="13574" max="13574" width="42" bestFit="1" customWidth="1"/>
    <col min="13575" max="13575" width="23.140625" bestFit="1" customWidth="1"/>
    <col min="13576" max="13576" width="20.7109375" bestFit="1" customWidth="1"/>
    <col min="13822" max="13822" width="4.85546875" customWidth="1"/>
    <col min="13823" max="13823" width="50.85546875" customWidth="1"/>
    <col min="13824" max="13824" width="13.5703125" customWidth="1"/>
    <col min="13825" max="13825" width="13" customWidth="1"/>
    <col min="13826" max="13826" width="13.7109375" customWidth="1"/>
    <col min="13827" max="13827" width="13.140625" customWidth="1"/>
    <col min="13828" max="13828" width="9.7109375" bestFit="1" customWidth="1"/>
    <col min="13830" max="13830" width="42" bestFit="1" customWidth="1"/>
    <col min="13831" max="13831" width="23.140625" bestFit="1" customWidth="1"/>
    <col min="13832" max="13832" width="20.7109375" bestFit="1" customWidth="1"/>
    <col min="14078" max="14078" width="4.85546875" customWidth="1"/>
    <col min="14079" max="14079" width="50.85546875" customWidth="1"/>
    <col min="14080" max="14080" width="13.5703125" customWidth="1"/>
    <col min="14081" max="14081" width="13" customWidth="1"/>
    <col min="14082" max="14082" width="13.7109375" customWidth="1"/>
    <col min="14083" max="14083" width="13.140625" customWidth="1"/>
    <col min="14084" max="14084" width="9.7109375" bestFit="1" customWidth="1"/>
    <col min="14086" max="14086" width="42" bestFit="1" customWidth="1"/>
    <col min="14087" max="14087" width="23.140625" bestFit="1" customWidth="1"/>
    <col min="14088" max="14088" width="20.7109375" bestFit="1" customWidth="1"/>
    <col min="14334" max="14334" width="4.85546875" customWidth="1"/>
    <col min="14335" max="14335" width="50.85546875" customWidth="1"/>
    <col min="14336" max="14336" width="13.5703125" customWidth="1"/>
    <col min="14337" max="14337" width="13" customWidth="1"/>
    <col min="14338" max="14338" width="13.7109375" customWidth="1"/>
    <col min="14339" max="14339" width="13.140625" customWidth="1"/>
    <col min="14340" max="14340" width="9.7109375" bestFit="1" customWidth="1"/>
    <col min="14342" max="14342" width="42" bestFit="1" customWidth="1"/>
    <col min="14343" max="14343" width="23.140625" bestFit="1" customWidth="1"/>
    <col min="14344" max="14344" width="20.7109375" bestFit="1" customWidth="1"/>
    <col min="14590" max="14590" width="4.85546875" customWidth="1"/>
    <col min="14591" max="14591" width="50.85546875" customWidth="1"/>
    <col min="14592" max="14592" width="13.5703125" customWidth="1"/>
    <col min="14593" max="14593" width="13" customWidth="1"/>
    <col min="14594" max="14594" width="13.7109375" customWidth="1"/>
    <col min="14595" max="14595" width="13.140625" customWidth="1"/>
    <col min="14596" max="14596" width="9.7109375" bestFit="1" customWidth="1"/>
    <col min="14598" max="14598" width="42" bestFit="1" customWidth="1"/>
    <col min="14599" max="14599" width="23.140625" bestFit="1" customWidth="1"/>
    <col min="14600" max="14600" width="20.7109375" bestFit="1" customWidth="1"/>
    <col min="14846" max="14846" width="4.85546875" customWidth="1"/>
    <col min="14847" max="14847" width="50.85546875" customWidth="1"/>
    <col min="14848" max="14848" width="13.5703125" customWidth="1"/>
    <col min="14849" max="14849" width="13" customWidth="1"/>
    <col min="14850" max="14850" width="13.7109375" customWidth="1"/>
    <col min="14851" max="14851" width="13.140625" customWidth="1"/>
    <col min="14852" max="14852" width="9.7109375" bestFit="1" customWidth="1"/>
    <col min="14854" max="14854" width="42" bestFit="1" customWidth="1"/>
    <col min="14855" max="14855" width="23.140625" bestFit="1" customWidth="1"/>
    <col min="14856" max="14856" width="20.7109375" bestFit="1" customWidth="1"/>
    <col min="15102" max="15102" width="4.85546875" customWidth="1"/>
    <col min="15103" max="15103" width="50.85546875" customWidth="1"/>
    <col min="15104" max="15104" width="13.5703125" customWidth="1"/>
    <col min="15105" max="15105" width="13" customWidth="1"/>
    <col min="15106" max="15106" width="13.7109375" customWidth="1"/>
    <col min="15107" max="15107" width="13.140625" customWidth="1"/>
    <col min="15108" max="15108" width="9.7109375" bestFit="1" customWidth="1"/>
    <col min="15110" max="15110" width="42" bestFit="1" customWidth="1"/>
    <col min="15111" max="15111" width="23.140625" bestFit="1" customWidth="1"/>
    <col min="15112" max="15112" width="20.7109375" bestFit="1" customWidth="1"/>
    <col min="15358" max="15358" width="4.85546875" customWidth="1"/>
    <col min="15359" max="15359" width="50.85546875" customWidth="1"/>
    <col min="15360" max="15360" width="13.5703125" customWidth="1"/>
    <col min="15361" max="15361" width="13" customWidth="1"/>
    <col min="15362" max="15362" width="13.7109375" customWidth="1"/>
    <col min="15363" max="15363" width="13.140625" customWidth="1"/>
    <col min="15364" max="15364" width="9.7109375" bestFit="1" customWidth="1"/>
    <col min="15366" max="15366" width="42" bestFit="1" customWidth="1"/>
    <col min="15367" max="15367" width="23.140625" bestFit="1" customWidth="1"/>
    <col min="15368" max="15368" width="20.7109375" bestFit="1" customWidth="1"/>
    <col min="15614" max="15614" width="4.85546875" customWidth="1"/>
    <col min="15615" max="15615" width="50.85546875" customWidth="1"/>
    <col min="15616" max="15616" width="13.5703125" customWidth="1"/>
    <col min="15617" max="15617" width="13" customWidth="1"/>
    <col min="15618" max="15618" width="13.7109375" customWidth="1"/>
    <col min="15619" max="15619" width="13.140625" customWidth="1"/>
    <col min="15620" max="15620" width="9.7109375" bestFit="1" customWidth="1"/>
    <col min="15622" max="15622" width="42" bestFit="1" customWidth="1"/>
    <col min="15623" max="15623" width="23.140625" bestFit="1" customWidth="1"/>
    <col min="15624" max="15624" width="20.7109375" bestFit="1" customWidth="1"/>
    <col min="15870" max="15870" width="4.85546875" customWidth="1"/>
    <col min="15871" max="15871" width="50.85546875" customWidth="1"/>
    <col min="15872" max="15872" width="13.5703125" customWidth="1"/>
    <col min="15873" max="15873" width="13" customWidth="1"/>
    <col min="15874" max="15874" width="13.7109375" customWidth="1"/>
    <col min="15875" max="15875" width="13.140625" customWidth="1"/>
    <col min="15876" max="15876" width="9.7109375" bestFit="1" customWidth="1"/>
    <col min="15878" max="15878" width="42" bestFit="1" customWidth="1"/>
    <col min="15879" max="15879" width="23.140625" bestFit="1" customWidth="1"/>
    <col min="15880" max="15880" width="20.7109375" bestFit="1" customWidth="1"/>
    <col min="16126" max="16126" width="4.85546875" customWidth="1"/>
    <col min="16127" max="16127" width="50.85546875" customWidth="1"/>
    <col min="16128" max="16128" width="13.5703125" customWidth="1"/>
    <col min="16129" max="16129" width="13" customWidth="1"/>
    <col min="16130" max="16130" width="13.7109375" customWidth="1"/>
    <col min="16131" max="16131" width="13.140625" customWidth="1"/>
    <col min="16132" max="16132" width="9.7109375" bestFit="1" customWidth="1"/>
    <col min="16134" max="16134" width="42" bestFit="1" customWidth="1"/>
    <col min="16135" max="16135" width="23.140625" bestFit="1" customWidth="1"/>
    <col min="16136" max="16136" width="20.7109375" bestFit="1" customWidth="1"/>
  </cols>
  <sheetData>
    <row r="1" spans="1:9" ht="15.75" x14ac:dyDescent="0.25">
      <c r="A1" s="832" t="s">
        <v>1440</v>
      </c>
      <c r="B1" s="832"/>
      <c r="C1" s="832"/>
      <c r="D1" s="832"/>
      <c r="E1" s="87"/>
      <c r="F1" s="87"/>
      <c r="G1" s="87"/>
      <c r="H1" s="471"/>
    </row>
    <row r="2" spans="1:9" ht="15.75" x14ac:dyDescent="0.25">
      <c r="A2" s="833" t="s">
        <v>1340</v>
      </c>
      <c r="B2" s="833"/>
      <c r="C2" s="833"/>
      <c r="D2" s="833"/>
      <c r="E2" s="87"/>
      <c r="F2" s="87"/>
      <c r="G2" s="87"/>
      <c r="H2" s="471"/>
    </row>
    <row r="3" spans="1:9" ht="15.75" x14ac:dyDescent="0.25">
      <c r="A3" s="87" t="s">
        <v>1341</v>
      </c>
      <c r="B3" s="88"/>
      <c r="C3" s="88"/>
      <c r="D3" s="493"/>
      <c r="E3" s="493"/>
      <c r="F3" s="87"/>
      <c r="G3" s="87"/>
      <c r="H3" s="471"/>
    </row>
    <row r="4" spans="1:9" ht="15.75" x14ac:dyDescent="0.25">
      <c r="A4" s="87" t="s">
        <v>1342</v>
      </c>
      <c r="B4" s="88"/>
      <c r="C4" s="88"/>
      <c r="D4" s="493"/>
      <c r="E4" s="493"/>
      <c r="F4" s="87"/>
      <c r="G4" s="87"/>
      <c r="H4" s="471"/>
    </row>
    <row r="5" spans="1:9" ht="15.75" x14ac:dyDescent="0.25">
      <c r="A5" s="87" t="s">
        <v>1343</v>
      </c>
      <c r="B5" s="88"/>
      <c r="C5" s="88"/>
      <c r="D5" s="493"/>
      <c r="E5" s="493"/>
      <c r="F5" s="87"/>
      <c r="G5" s="87"/>
      <c r="H5" s="471"/>
    </row>
    <row r="6" spans="1:9" ht="15.75" x14ac:dyDescent="0.25">
      <c r="A6" s="89" t="s">
        <v>1344</v>
      </c>
      <c r="B6" s="88"/>
      <c r="C6" s="88"/>
      <c r="D6" s="493"/>
      <c r="E6" s="493"/>
      <c r="F6" s="87"/>
      <c r="G6" s="87"/>
      <c r="H6" s="471"/>
    </row>
    <row r="7" spans="1:9" ht="17.25" x14ac:dyDescent="0.25">
      <c r="A7" s="87" t="s">
        <v>1441</v>
      </c>
      <c r="B7" s="88"/>
      <c r="C7" s="88"/>
      <c r="D7" s="493"/>
      <c r="E7" s="493"/>
      <c r="F7" s="87"/>
      <c r="G7" s="87"/>
      <c r="H7" s="471"/>
    </row>
    <row r="8" spans="1:9" ht="15.75" x14ac:dyDescent="0.25">
      <c r="A8" s="87" t="s">
        <v>1345</v>
      </c>
      <c r="B8" s="88"/>
      <c r="C8" s="88"/>
      <c r="D8" s="493"/>
      <c r="E8" s="493"/>
      <c r="F8" s="87"/>
      <c r="G8" s="87"/>
      <c r="H8" s="471"/>
    </row>
    <row r="9" spans="1:9" ht="17.25" x14ac:dyDescent="0.25">
      <c r="A9" s="87" t="s">
        <v>1597</v>
      </c>
      <c r="B9" s="88"/>
      <c r="C9" s="88"/>
      <c r="D9" s="493"/>
      <c r="E9" s="493"/>
      <c r="F9" s="87"/>
      <c r="G9" s="87"/>
      <c r="H9" s="471"/>
    </row>
    <row r="10" spans="1:9" ht="15.75" x14ac:dyDescent="0.25">
      <c r="A10" s="87" t="s">
        <v>1346</v>
      </c>
      <c r="B10" s="88"/>
      <c r="C10" s="88"/>
      <c r="D10" s="493"/>
      <c r="E10" s="493"/>
      <c r="F10" s="87"/>
      <c r="G10" s="87"/>
      <c r="H10" s="471"/>
    </row>
    <row r="11" spans="1:9" ht="15.75" x14ac:dyDescent="0.25">
      <c r="A11" s="87" t="s">
        <v>1347</v>
      </c>
      <c r="B11" s="88"/>
      <c r="C11" s="88"/>
      <c r="D11" s="493"/>
      <c r="E11" s="493"/>
      <c r="F11" s="87"/>
      <c r="G11" s="87"/>
      <c r="H11" s="471"/>
    </row>
    <row r="12" spans="1:9" ht="16.5" thickBot="1" x14ac:dyDescent="0.3">
      <c r="A12" s="472"/>
      <c r="B12" s="87"/>
      <c r="C12" s="132"/>
      <c r="D12" s="473"/>
      <c r="E12" s="473"/>
      <c r="F12" s="87"/>
      <c r="G12" s="87"/>
      <c r="H12" s="471"/>
    </row>
    <row r="13" spans="1:9" ht="15.75" x14ac:dyDescent="0.25">
      <c r="A13" s="586"/>
      <c r="B13" s="507" t="s">
        <v>385</v>
      </c>
      <c r="C13" s="507" t="s">
        <v>383</v>
      </c>
      <c r="D13" s="507">
        <v>2019</v>
      </c>
      <c r="E13" s="93">
        <v>2021</v>
      </c>
      <c r="F13" s="87"/>
      <c r="G13" s="87"/>
      <c r="H13" s="471"/>
      <c r="I13" s="471"/>
    </row>
    <row r="14" spans="1:9" ht="15.75" x14ac:dyDescent="0.25">
      <c r="A14" s="587"/>
      <c r="B14" s="96"/>
      <c r="C14" s="96"/>
      <c r="D14" s="96" t="s">
        <v>386</v>
      </c>
      <c r="E14" s="97" t="s">
        <v>386</v>
      </c>
      <c r="F14" s="87"/>
      <c r="G14" s="87"/>
      <c r="H14" s="471"/>
      <c r="I14" s="471"/>
    </row>
    <row r="15" spans="1:9" ht="15.75" x14ac:dyDescent="0.25">
      <c r="A15" s="587"/>
      <c r="B15" s="834" t="s">
        <v>384</v>
      </c>
      <c r="C15" s="834"/>
      <c r="D15" s="834"/>
      <c r="E15" s="588"/>
      <c r="F15" s="87"/>
      <c r="G15" s="87"/>
      <c r="H15" s="471"/>
      <c r="I15" s="471"/>
    </row>
    <row r="16" spans="1:9" ht="30" x14ac:dyDescent="0.25">
      <c r="A16" s="587"/>
      <c r="B16" s="724" t="s">
        <v>1449</v>
      </c>
      <c r="C16" s="725"/>
      <c r="D16" s="726">
        <v>1</v>
      </c>
      <c r="E16" s="727">
        <v>1</v>
      </c>
      <c r="F16" s="87"/>
      <c r="G16" s="87"/>
      <c r="H16" s="471"/>
      <c r="I16" s="471"/>
    </row>
    <row r="17" spans="1:9" ht="15.75" x14ac:dyDescent="0.25">
      <c r="A17" s="103"/>
      <c r="B17" s="542" t="s">
        <v>388</v>
      </c>
      <c r="C17" s="96"/>
      <c r="D17" s="96"/>
      <c r="E17" s="97"/>
      <c r="F17" s="87"/>
      <c r="G17" s="87"/>
      <c r="H17" s="471"/>
      <c r="I17" s="471"/>
    </row>
    <row r="18" spans="1:9" s="475" customFormat="1" ht="15.75" x14ac:dyDescent="0.25">
      <c r="A18" s="589"/>
      <c r="B18" s="524" t="s">
        <v>389</v>
      </c>
      <c r="C18" s="106"/>
      <c r="D18" s="335"/>
      <c r="E18" s="503"/>
      <c r="F18" s="88"/>
      <c r="G18" s="88"/>
      <c r="H18" s="474"/>
      <c r="I18" s="474"/>
    </row>
    <row r="19" spans="1:9" s="477" customFormat="1" x14ac:dyDescent="0.2">
      <c r="A19" s="590"/>
      <c r="B19" s="241" t="s">
        <v>390</v>
      </c>
      <c r="C19" s="106" t="s">
        <v>1348</v>
      </c>
      <c r="D19" s="543">
        <v>300000</v>
      </c>
      <c r="E19" s="110">
        <v>300000</v>
      </c>
      <c r="F19" s="111"/>
      <c r="G19" s="111"/>
      <c r="H19" s="476"/>
      <c r="I19" s="476"/>
    </row>
    <row r="20" spans="1:9" s="477" customFormat="1" x14ac:dyDescent="0.2">
      <c r="A20" s="590"/>
      <c r="B20" s="241" t="s">
        <v>1496</v>
      </c>
      <c r="C20" s="106" t="s">
        <v>1348</v>
      </c>
      <c r="D20" s="543">
        <v>0.4</v>
      </c>
      <c r="E20" s="110">
        <v>0.4</v>
      </c>
      <c r="F20" s="111"/>
      <c r="G20" s="111"/>
      <c r="H20" s="476"/>
      <c r="I20" s="476"/>
    </row>
    <row r="21" spans="1:9" s="477" customFormat="1" x14ac:dyDescent="0.2">
      <c r="A21" s="590"/>
      <c r="B21" s="241" t="s">
        <v>392</v>
      </c>
      <c r="C21" s="106" t="s">
        <v>1348</v>
      </c>
      <c r="D21" s="543">
        <v>70000</v>
      </c>
      <c r="E21" s="110">
        <v>70000</v>
      </c>
      <c r="F21" s="111"/>
      <c r="G21" s="111"/>
      <c r="H21" s="476"/>
      <c r="I21" s="476"/>
    </row>
    <row r="22" spans="1:9" s="477" customFormat="1" x14ac:dyDescent="0.2">
      <c r="A22" s="590"/>
      <c r="B22" s="524" t="s">
        <v>393</v>
      </c>
      <c r="C22" s="106" t="s">
        <v>1348</v>
      </c>
      <c r="D22" s="522"/>
      <c r="E22" s="508"/>
      <c r="F22" s="111"/>
      <c r="G22" s="111"/>
      <c r="H22" s="476"/>
      <c r="I22" s="476"/>
    </row>
    <row r="23" spans="1:9" s="475" customFormat="1" ht="15.75" x14ac:dyDescent="0.25">
      <c r="A23" s="589"/>
      <c r="B23" s="113" t="s">
        <v>1349</v>
      </c>
      <c r="C23" s="106" t="s">
        <v>1348</v>
      </c>
      <c r="D23" s="543">
        <v>0.04</v>
      </c>
      <c r="E23" s="110">
        <v>0.04</v>
      </c>
      <c r="F23" s="88"/>
      <c r="G23" s="88"/>
      <c r="H23" s="474"/>
      <c r="I23" s="474"/>
    </row>
    <row r="24" spans="1:9" ht="15.75" x14ac:dyDescent="0.25">
      <c r="A24" s="587"/>
      <c r="B24" s="241" t="s">
        <v>395</v>
      </c>
      <c r="C24" s="106" t="s">
        <v>1348</v>
      </c>
      <c r="D24" s="543">
        <v>1.6E-2</v>
      </c>
      <c r="E24" s="110">
        <v>1.6E-2</v>
      </c>
      <c r="F24" s="87"/>
      <c r="G24" s="87"/>
      <c r="H24" s="471"/>
      <c r="I24" s="471"/>
    </row>
    <row r="25" spans="1:9" ht="15.75" x14ac:dyDescent="0.25">
      <c r="A25" s="587"/>
      <c r="B25" s="728" t="s">
        <v>396</v>
      </c>
      <c r="C25" s="729"/>
      <c r="D25" s="730"/>
      <c r="E25" s="731"/>
      <c r="F25" s="87"/>
      <c r="G25" s="87"/>
      <c r="H25" s="471"/>
      <c r="I25" s="471"/>
    </row>
    <row r="26" spans="1:9" ht="30" x14ac:dyDescent="0.25">
      <c r="A26" s="587"/>
      <c r="B26" s="724" t="s">
        <v>1350</v>
      </c>
      <c r="C26" s="729"/>
      <c r="D26" s="724" t="s">
        <v>1351</v>
      </c>
      <c r="E26" s="732" t="s">
        <v>1351</v>
      </c>
      <c r="F26" s="87"/>
      <c r="G26" s="87"/>
      <c r="H26" s="471"/>
      <c r="I26" s="471"/>
    </row>
    <row r="27" spans="1:9" ht="45" x14ac:dyDescent="0.25">
      <c r="A27" s="587"/>
      <c r="B27" s="122" t="s">
        <v>1352</v>
      </c>
      <c r="C27" s="115" t="s">
        <v>1353</v>
      </c>
      <c r="D27" s="122" t="s">
        <v>1354</v>
      </c>
      <c r="E27" s="117" t="s">
        <v>1354</v>
      </c>
      <c r="F27" s="87"/>
      <c r="G27" s="87"/>
      <c r="H27" s="471"/>
      <c r="I27" s="471"/>
    </row>
    <row r="28" spans="1:9" ht="30" x14ac:dyDescent="0.25">
      <c r="A28" s="587"/>
      <c r="B28" s="167" t="s">
        <v>397</v>
      </c>
      <c r="C28" s="115" t="s">
        <v>1353</v>
      </c>
      <c r="D28" s="122" t="s">
        <v>398</v>
      </c>
      <c r="E28" s="117" t="s">
        <v>398</v>
      </c>
      <c r="F28" s="87"/>
      <c r="G28" s="87"/>
      <c r="H28" s="471"/>
      <c r="I28" s="471"/>
    </row>
    <row r="29" spans="1:9" ht="30" x14ac:dyDescent="0.25">
      <c r="A29" s="587"/>
      <c r="B29" s="724" t="s">
        <v>399</v>
      </c>
      <c r="C29" s="729" t="s">
        <v>1353</v>
      </c>
      <c r="D29" s="724" t="s">
        <v>400</v>
      </c>
      <c r="E29" s="732" t="s">
        <v>400</v>
      </c>
      <c r="F29" s="87"/>
      <c r="G29" s="87"/>
      <c r="H29" s="471"/>
      <c r="I29" s="471"/>
    </row>
    <row r="30" spans="1:9" ht="15.75" x14ac:dyDescent="0.25">
      <c r="A30" s="587"/>
      <c r="B30" s="188" t="s">
        <v>1355</v>
      </c>
      <c r="C30" s="115"/>
      <c r="D30" s="122">
        <v>400</v>
      </c>
      <c r="E30" s="117">
        <v>400</v>
      </c>
      <c r="F30" s="87"/>
      <c r="G30" s="87"/>
      <c r="H30" s="471"/>
      <c r="I30" s="471"/>
    </row>
    <row r="31" spans="1:9" ht="15.75" x14ac:dyDescent="0.25">
      <c r="A31" s="587"/>
      <c r="B31" s="188" t="s">
        <v>1356</v>
      </c>
      <c r="C31" s="115"/>
      <c r="D31" s="122">
        <v>300</v>
      </c>
      <c r="E31" s="117">
        <v>300</v>
      </c>
      <c r="F31" s="87"/>
      <c r="G31" s="87"/>
      <c r="H31" s="471"/>
      <c r="I31" s="471"/>
    </row>
    <row r="32" spans="1:9" ht="15.75" x14ac:dyDescent="0.25">
      <c r="A32" s="587"/>
      <c r="B32" s="188" t="s">
        <v>1357</v>
      </c>
      <c r="C32" s="115"/>
      <c r="D32" s="122">
        <v>200</v>
      </c>
      <c r="E32" s="117">
        <v>200</v>
      </c>
      <c r="F32" s="87"/>
      <c r="G32" s="87"/>
      <c r="H32" s="471"/>
      <c r="I32" s="471"/>
    </row>
    <row r="33" spans="1:9" s="480" customFormat="1" ht="60" x14ac:dyDescent="0.2">
      <c r="A33" s="591"/>
      <c r="B33" s="544" t="s">
        <v>1358</v>
      </c>
      <c r="C33" s="120"/>
      <c r="D33" s="544" t="s">
        <v>1359</v>
      </c>
      <c r="E33" s="478" t="s">
        <v>1359</v>
      </c>
      <c r="F33" s="89"/>
      <c r="G33" s="89"/>
      <c r="H33" s="479"/>
      <c r="I33" s="479"/>
    </row>
    <row r="34" spans="1:9" ht="15.75" x14ac:dyDescent="0.25">
      <c r="A34" s="587"/>
      <c r="B34" s="122" t="s">
        <v>401</v>
      </c>
      <c r="C34" s="115" t="s">
        <v>1353</v>
      </c>
      <c r="D34" s="545">
        <v>400</v>
      </c>
      <c r="E34" s="121">
        <v>400</v>
      </c>
      <c r="F34" s="87"/>
      <c r="G34" s="87"/>
      <c r="H34" s="471"/>
      <c r="I34" s="471"/>
    </row>
    <row r="35" spans="1:9" ht="15.75" x14ac:dyDescent="0.25">
      <c r="A35" s="587"/>
      <c r="B35" s="122" t="s">
        <v>1360</v>
      </c>
      <c r="C35" s="122" t="s">
        <v>1348</v>
      </c>
      <c r="D35" s="546">
        <v>300</v>
      </c>
      <c r="E35" s="123">
        <v>300</v>
      </c>
      <c r="F35" s="87"/>
      <c r="G35" s="87"/>
      <c r="H35" s="471"/>
      <c r="I35" s="471"/>
    </row>
    <row r="36" spans="1:9" s="480" customFormat="1" x14ac:dyDescent="0.2">
      <c r="A36" s="592"/>
      <c r="B36" s="122" t="s">
        <v>402</v>
      </c>
      <c r="C36" s="122"/>
      <c r="D36" s="546">
        <v>200</v>
      </c>
      <c r="E36" s="123">
        <v>200</v>
      </c>
      <c r="F36" s="89"/>
      <c r="G36" s="89"/>
      <c r="H36" s="479"/>
      <c r="I36" s="479"/>
    </row>
    <row r="37" spans="1:9" ht="15.75" x14ac:dyDescent="0.25">
      <c r="A37" s="587"/>
      <c r="B37" s="126" t="s">
        <v>403</v>
      </c>
      <c r="C37" s="126"/>
      <c r="D37" s="548"/>
      <c r="E37" s="127"/>
      <c r="F37" s="87"/>
      <c r="G37" s="87"/>
      <c r="H37" s="471"/>
      <c r="I37" s="471"/>
    </row>
    <row r="38" spans="1:9" ht="30" x14ac:dyDescent="0.25">
      <c r="A38" s="587"/>
      <c r="B38" s="724" t="s">
        <v>404</v>
      </c>
      <c r="C38" s="729" t="s">
        <v>1353</v>
      </c>
      <c r="D38" s="724" t="s">
        <v>405</v>
      </c>
      <c r="E38" s="732" t="s">
        <v>405</v>
      </c>
      <c r="F38" s="87"/>
      <c r="G38" s="87"/>
      <c r="H38" s="471"/>
      <c r="I38" s="471"/>
    </row>
    <row r="39" spans="1:9" ht="15.75" x14ac:dyDescent="0.25">
      <c r="A39" s="587"/>
      <c r="B39" s="122"/>
      <c r="C39" s="115"/>
      <c r="D39" s="122"/>
      <c r="E39" s="117"/>
      <c r="F39" s="87"/>
      <c r="G39" s="87"/>
      <c r="H39" s="471"/>
      <c r="I39" s="471"/>
    </row>
    <row r="40" spans="1:9" ht="15.75" x14ac:dyDescent="0.25">
      <c r="A40" s="587"/>
      <c r="B40" s="122"/>
      <c r="C40" s="115"/>
      <c r="D40" s="122"/>
      <c r="E40" s="117"/>
      <c r="F40" s="87"/>
      <c r="G40" s="87"/>
      <c r="H40" s="471"/>
      <c r="I40" s="471"/>
    </row>
    <row r="41" spans="1:9" ht="15.75" x14ac:dyDescent="0.25">
      <c r="A41" s="587"/>
      <c r="B41" s="520" t="s">
        <v>385</v>
      </c>
      <c r="C41" s="520" t="s">
        <v>383</v>
      </c>
      <c r="D41" s="520">
        <v>2019</v>
      </c>
      <c r="E41" s="521">
        <v>2021</v>
      </c>
      <c r="F41" s="87"/>
      <c r="G41" s="87"/>
      <c r="H41" s="471"/>
      <c r="I41" s="471"/>
    </row>
    <row r="42" spans="1:9" ht="15.75" x14ac:dyDescent="0.25">
      <c r="A42" s="587"/>
      <c r="B42" s="724" t="s">
        <v>1361</v>
      </c>
      <c r="C42" s="729" t="s">
        <v>1353</v>
      </c>
      <c r="D42" s="733">
        <v>350</v>
      </c>
      <c r="E42" s="734">
        <v>350</v>
      </c>
      <c r="F42" s="87"/>
      <c r="G42" s="87"/>
      <c r="H42" s="471"/>
      <c r="I42" s="471"/>
    </row>
    <row r="43" spans="1:9" ht="15.75" x14ac:dyDescent="0.25">
      <c r="A43" s="587"/>
      <c r="B43" s="122" t="s">
        <v>1362</v>
      </c>
      <c r="C43" s="122"/>
      <c r="D43" s="546">
        <v>300</v>
      </c>
      <c r="E43" s="123">
        <v>300</v>
      </c>
      <c r="F43" s="87"/>
      <c r="G43" s="87"/>
      <c r="H43" s="471"/>
      <c r="I43" s="471"/>
    </row>
    <row r="44" spans="1:9" ht="28.5" x14ac:dyDescent="0.25">
      <c r="A44" s="587"/>
      <c r="B44" s="157" t="s">
        <v>406</v>
      </c>
      <c r="C44" s="115"/>
      <c r="D44" s="188"/>
      <c r="E44" s="134"/>
      <c r="F44" s="87"/>
      <c r="G44" s="87"/>
      <c r="H44" s="471"/>
      <c r="I44" s="471"/>
    </row>
    <row r="45" spans="1:9" ht="15.75" x14ac:dyDescent="0.25">
      <c r="A45" s="587"/>
      <c r="B45" s="187" t="s">
        <v>407</v>
      </c>
      <c r="C45" s="115" t="s">
        <v>1353</v>
      </c>
      <c r="D45" s="187"/>
      <c r="E45" s="136"/>
      <c r="F45" s="87"/>
      <c r="G45" s="87"/>
      <c r="H45" s="471"/>
      <c r="I45" s="471"/>
    </row>
    <row r="46" spans="1:9" ht="30" x14ac:dyDescent="0.25">
      <c r="A46" s="587"/>
      <c r="B46" s="159" t="s">
        <v>408</v>
      </c>
      <c r="C46" s="115" t="s">
        <v>1353</v>
      </c>
      <c r="D46" s="159" t="s">
        <v>409</v>
      </c>
      <c r="E46" s="138" t="s">
        <v>409</v>
      </c>
      <c r="F46" s="87"/>
      <c r="G46" s="87"/>
      <c r="H46" s="471"/>
      <c r="I46" s="471"/>
    </row>
    <row r="47" spans="1:9" ht="15.75" x14ac:dyDescent="0.25">
      <c r="A47" s="587"/>
      <c r="B47" s="188"/>
      <c r="C47" s="115" t="s">
        <v>1353</v>
      </c>
      <c r="D47" s="188" t="s">
        <v>410</v>
      </c>
      <c r="E47" s="134" t="s">
        <v>410</v>
      </c>
      <c r="F47" s="87"/>
      <c r="G47" s="87"/>
      <c r="H47" s="471"/>
      <c r="I47" s="471"/>
    </row>
    <row r="48" spans="1:9" ht="45" x14ac:dyDescent="0.25">
      <c r="A48" s="587"/>
      <c r="B48" s="188" t="s">
        <v>411</v>
      </c>
      <c r="C48" s="115" t="s">
        <v>1353</v>
      </c>
      <c r="D48" s="159" t="s">
        <v>412</v>
      </c>
      <c r="E48" s="138" t="s">
        <v>412</v>
      </c>
      <c r="F48" s="87"/>
      <c r="G48" s="87"/>
      <c r="H48" s="471"/>
      <c r="I48" s="471"/>
    </row>
    <row r="49" spans="1:9" ht="45" x14ac:dyDescent="0.25">
      <c r="A49" s="587"/>
      <c r="B49" s="122" t="s">
        <v>413</v>
      </c>
      <c r="C49" s="115" t="s">
        <v>1353</v>
      </c>
      <c r="D49" s="122" t="s">
        <v>414</v>
      </c>
      <c r="E49" s="117" t="s">
        <v>414</v>
      </c>
      <c r="F49" s="87"/>
      <c r="G49" s="87"/>
      <c r="H49" s="471"/>
      <c r="I49" s="471"/>
    </row>
    <row r="50" spans="1:9" ht="15.75" x14ac:dyDescent="0.25">
      <c r="A50" s="587"/>
      <c r="B50" s="187" t="s">
        <v>415</v>
      </c>
      <c r="C50" s="115"/>
      <c r="D50" s="188"/>
      <c r="E50" s="134"/>
      <c r="F50" s="87"/>
      <c r="G50" s="87"/>
      <c r="H50" s="471"/>
      <c r="I50" s="471"/>
    </row>
    <row r="51" spans="1:9" ht="30" x14ac:dyDescent="0.25">
      <c r="A51" s="587"/>
      <c r="B51" s="549" t="s">
        <v>416</v>
      </c>
      <c r="C51" s="115" t="s">
        <v>1353</v>
      </c>
      <c r="D51" s="122" t="s">
        <v>417</v>
      </c>
      <c r="E51" s="117" t="s">
        <v>417</v>
      </c>
      <c r="F51" s="87"/>
      <c r="G51" s="87"/>
      <c r="H51" s="471"/>
      <c r="I51" s="471"/>
    </row>
    <row r="52" spans="1:9" ht="45" x14ac:dyDescent="0.25">
      <c r="A52" s="587"/>
      <c r="B52" s="122" t="s">
        <v>416</v>
      </c>
      <c r="C52" s="122"/>
      <c r="D52" s="122" t="s">
        <v>418</v>
      </c>
      <c r="E52" s="117" t="s">
        <v>418</v>
      </c>
      <c r="F52" s="87"/>
      <c r="G52" s="87"/>
      <c r="H52" s="471"/>
      <c r="I52" s="471"/>
    </row>
    <row r="53" spans="1:9" ht="30" x14ac:dyDescent="0.25">
      <c r="A53" s="587"/>
      <c r="B53" s="549" t="s">
        <v>419</v>
      </c>
      <c r="C53" s="115" t="s">
        <v>1353</v>
      </c>
      <c r="D53" s="122" t="s">
        <v>420</v>
      </c>
      <c r="E53" s="117" t="s">
        <v>420</v>
      </c>
      <c r="F53" s="87"/>
      <c r="G53" s="87"/>
      <c r="H53" s="471"/>
      <c r="I53" s="471"/>
    </row>
    <row r="54" spans="1:9" ht="15.75" x14ac:dyDescent="0.25">
      <c r="A54" s="587"/>
      <c r="B54" s="122"/>
      <c r="C54" s="122"/>
      <c r="D54" s="122" t="s">
        <v>1363</v>
      </c>
      <c r="E54" s="117" t="s">
        <v>1363</v>
      </c>
      <c r="F54" s="87"/>
      <c r="G54" s="87"/>
      <c r="H54" s="471"/>
      <c r="I54" s="471"/>
    </row>
    <row r="55" spans="1:9" ht="30" x14ac:dyDescent="0.25">
      <c r="A55" s="587"/>
      <c r="B55" s="122" t="s">
        <v>421</v>
      </c>
      <c r="C55" s="122"/>
      <c r="D55" s="122" t="s">
        <v>422</v>
      </c>
      <c r="E55" s="117" t="s">
        <v>422</v>
      </c>
      <c r="F55" s="87"/>
      <c r="G55" s="87"/>
      <c r="H55" s="471"/>
      <c r="I55" s="471"/>
    </row>
    <row r="56" spans="1:9" ht="28.5" x14ac:dyDescent="0.25">
      <c r="A56" s="587"/>
      <c r="B56" s="728" t="s">
        <v>423</v>
      </c>
      <c r="C56" s="115"/>
      <c r="D56" s="122"/>
      <c r="E56" s="117"/>
      <c r="F56" s="87"/>
      <c r="G56" s="87"/>
      <c r="H56" s="471"/>
      <c r="I56" s="471"/>
    </row>
    <row r="57" spans="1:9" ht="45" x14ac:dyDescent="0.25">
      <c r="A57" s="587"/>
      <c r="B57" s="122" t="s">
        <v>424</v>
      </c>
      <c r="C57" s="122" t="s">
        <v>1348</v>
      </c>
      <c r="D57" s="550" t="s">
        <v>425</v>
      </c>
      <c r="E57" s="140" t="s">
        <v>425</v>
      </c>
      <c r="F57" s="87"/>
      <c r="G57" s="87"/>
      <c r="H57" s="471"/>
      <c r="I57" s="471"/>
    </row>
    <row r="58" spans="1:9" ht="45" x14ac:dyDescent="0.25">
      <c r="A58" s="587"/>
      <c r="B58" s="122" t="s">
        <v>426</v>
      </c>
      <c r="C58" s="122" t="s">
        <v>1348</v>
      </c>
      <c r="D58" s="550" t="s">
        <v>427</v>
      </c>
      <c r="E58" s="140" t="s">
        <v>427</v>
      </c>
      <c r="F58" s="87"/>
      <c r="G58" s="87"/>
      <c r="H58" s="471"/>
      <c r="I58" s="471"/>
    </row>
    <row r="59" spans="1:9" ht="45" x14ac:dyDescent="0.25">
      <c r="A59" s="587"/>
      <c r="B59" s="122" t="s">
        <v>428</v>
      </c>
      <c r="C59" s="115" t="s">
        <v>1353</v>
      </c>
      <c r="D59" s="550" t="s">
        <v>429</v>
      </c>
      <c r="E59" s="140" t="s">
        <v>429</v>
      </c>
      <c r="F59" s="87"/>
      <c r="G59" s="87"/>
      <c r="H59" s="471"/>
      <c r="I59" s="471"/>
    </row>
    <row r="60" spans="1:9" ht="45" x14ac:dyDescent="0.25">
      <c r="A60" s="587"/>
      <c r="B60" s="122" t="s">
        <v>430</v>
      </c>
      <c r="C60" s="115" t="s">
        <v>1353</v>
      </c>
      <c r="D60" s="550" t="s">
        <v>431</v>
      </c>
      <c r="E60" s="140" t="s">
        <v>431</v>
      </c>
      <c r="F60" s="87"/>
      <c r="G60" s="87"/>
      <c r="H60" s="471"/>
      <c r="I60" s="471"/>
    </row>
    <row r="61" spans="1:9" ht="28.5" x14ac:dyDescent="0.25">
      <c r="A61" s="587"/>
      <c r="B61" s="167" t="s">
        <v>432</v>
      </c>
      <c r="C61" s="115"/>
      <c r="D61" s="122"/>
      <c r="E61" s="117"/>
      <c r="F61" s="87"/>
      <c r="G61" s="87"/>
      <c r="H61" s="471"/>
      <c r="I61" s="471"/>
    </row>
    <row r="62" spans="1:9" ht="45" x14ac:dyDescent="0.25">
      <c r="A62" s="587"/>
      <c r="B62" s="122" t="s">
        <v>424</v>
      </c>
      <c r="C62" s="122" t="s">
        <v>1348</v>
      </c>
      <c r="D62" s="550" t="s">
        <v>433</v>
      </c>
      <c r="E62" s="140" t="s">
        <v>433</v>
      </c>
      <c r="F62" s="87"/>
      <c r="G62" s="87"/>
      <c r="H62" s="471"/>
      <c r="I62" s="471"/>
    </row>
    <row r="63" spans="1:9" ht="45" x14ac:dyDescent="0.25">
      <c r="A63" s="587"/>
      <c r="B63" s="122" t="s">
        <v>426</v>
      </c>
      <c r="C63" s="115" t="s">
        <v>1353</v>
      </c>
      <c r="D63" s="550" t="s">
        <v>434</v>
      </c>
      <c r="E63" s="140" t="s">
        <v>434</v>
      </c>
      <c r="F63" s="87"/>
      <c r="G63" s="87"/>
      <c r="H63" s="471"/>
      <c r="I63" s="471"/>
    </row>
    <row r="64" spans="1:9" ht="45" x14ac:dyDescent="0.25">
      <c r="A64" s="587"/>
      <c r="B64" s="122" t="s">
        <v>428</v>
      </c>
      <c r="C64" s="122" t="s">
        <v>1348</v>
      </c>
      <c r="D64" s="550" t="s">
        <v>431</v>
      </c>
      <c r="E64" s="140" t="s">
        <v>431</v>
      </c>
      <c r="F64" s="87"/>
      <c r="G64" s="87"/>
      <c r="H64" s="471"/>
      <c r="I64" s="471"/>
    </row>
    <row r="65" spans="1:9" ht="45" x14ac:dyDescent="0.25">
      <c r="A65" s="587"/>
      <c r="B65" s="122" t="s">
        <v>430</v>
      </c>
      <c r="C65" s="115" t="s">
        <v>1353</v>
      </c>
      <c r="D65" s="550" t="s">
        <v>435</v>
      </c>
      <c r="E65" s="140" t="s">
        <v>435</v>
      </c>
      <c r="F65" s="87"/>
      <c r="G65" s="87"/>
      <c r="H65" s="471"/>
      <c r="I65" s="471"/>
    </row>
    <row r="66" spans="1:9" ht="15.75" x14ac:dyDescent="0.25">
      <c r="A66" s="587"/>
      <c r="B66" s="122"/>
      <c r="C66" s="115"/>
      <c r="D66" s="550"/>
      <c r="E66" s="140"/>
      <c r="F66" s="87"/>
      <c r="G66" s="87"/>
      <c r="H66" s="471"/>
      <c r="I66" s="471"/>
    </row>
    <row r="67" spans="1:9" ht="15.75" x14ac:dyDescent="0.25">
      <c r="A67" s="587"/>
      <c r="B67" s="122"/>
      <c r="C67" s="115"/>
      <c r="D67" s="550"/>
      <c r="E67" s="140"/>
      <c r="F67" s="87"/>
      <c r="G67" s="87"/>
      <c r="H67" s="471"/>
      <c r="I67" s="471"/>
    </row>
    <row r="68" spans="1:9" ht="15.75" x14ac:dyDescent="0.25">
      <c r="A68" s="587"/>
      <c r="B68" s="520" t="s">
        <v>385</v>
      </c>
      <c r="C68" s="520" t="s">
        <v>383</v>
      </c>
      <c r="D68" s="520">
        <v>2019</v>
      </c>
      <c r="E68" s="521">
        <v>2021</v>
      </c>
      <c r="F68" s="87"/>
      <c r="G68" s="87"/>
      <c r="H68" s="471"/>
      <c r="I68" s="471"/>
    </row>
    <row r="69" spans="1:9" ht="15.75" x14ac:dyDescent="0.25">
      <c r="A69" s="587"/>
      <c r="B69" s="783" t="s">
        <v>436</v>
      </c>
      <c r="C69" s="783"/>
      <c r="D69" s="783"/>
      <c r="E69" s="588"/>
      <c r="F69" s="87"/>
      <c r="G69" s="87"/>
      <c r="H69" s="471"/>
      <c r="I69" s="471"/>
    </row>
    <row r="70" spans="1:9" ht="15.75" x14ac:dyDescent="0.25">
      <c r="A70" s="587"/>
      <c r="B70" s="122" t="s">
        <v>437</v>
      </c>
      <c r="C70" s="122"/>
      <c r="D70" s="546">
        <v>20</v>
      </c>
      <c r="E70" s="123">
        <v>20</v>
      </c>
      <c r="F70" s="87"/>
      <c r="G70" s="87"/>
      <c r="H70" s="471"/>
      <c r="I70" s="471"/>
    </row>
    <row r="71" spans="1:9" ht="30" x14ac:dyDescent="0.25">
      <c r="A71" s="587"/>
      <c r="B71" s="445" t="s">
        <v>438</v>
      </c>
      <c r="C71" s="122" t="s">
        <v>1364</v>
      </c>
      <c r="D71" s="546">
        <v>30</v>
      </c>
      <c r="E71" s="123">
        <v>30</v>
      </c>
      <c r="F71" s="87"/>
      <c r="G71" s="87"/>
      <c r="H71" s="471"/>
      <c r="I71" s="471"/>
    </row>
    <row r="72" spans="1:9" ht="15.75" x14ac:dyDescent="0.25">
      <c r="A72" s="587"/>
      <c r="B72" s="446" t="s">
        <v>439</v>
      </c>
      <c r="C72" s="122"/>
      <c r="D72" s="546"/>
      <c r="E72" s="123"/>
      <c r="F72" s="87"/>
      <c r="G72" s="87"/>
      <c r="H72" s="471"/>
      <c r="I72" s="471"/>
    </row>
    <row r="73" spans="1:9" ht="30" x14ac:dyDescent="0.25">
      <c r="A73" s="587"/>
      <c r="B73" s="445" t="s">
        <v>440</v>
      </c>
      <c r="C73" s="122" t="s">
        <v>1364</v>
      </c>
      <c r="D73" s="551">
        <v>30</v>
      </c>
      <c r="E73" s="509">
        <v>30</v>
      </c>
      <c r="F73" s="87"/>
      <c r="G73" s="87"/>
      <c r="H73" s="471"/>
      <c r="I73" s="471"/>
    </row>
    <row r="74" spans="1:9" ht="30" x14ac:dyDescent="0.25">
      <c r="A74" s="587"/>
      <c r="B74" s="445" t="s">
        <v>441</v>
      </c>
      <c r="C74" s="122" t="s">
        <v>1364</v>
      </c>
      <c r="D74" s="551">
        <v>40</v>
      </c>
      <c r="E74" s="509">
        <v>40</v>
      </c>
      <c r="F74" s="87"/>
      <c r="G74" s="87"/>
      <c r="H74" s="471"/>
      <c r="I74" s="471"/>
    </row>
    <row r="75" spans="1:9" ht="30" x14ac:dyDescent="0.25">
      <c r="A75" s="587"/>
      <c r="B75" s="445" t="s">
        <v>442</v>
      </c>
      <c r="C75" s="122" t="s">
        <v>1364</v>
      </c>
      <c r="D75" s="551">
        <v>40</v>
      </c>
      <c r="E75" s="509">
        <v>40</v>
      </c>
      <c r="F75" s="87"/>
      <c r="G75" s="87"/>
      <c r="H75" s="471"/>
      <c r="I75" s="471"/>
    </row>
    <row r="76" spans="1:9" ht="30" x14ac:dyDescent="0.25">
      <c r="A76" s="587"/>
      <c r="B76" s="445" t="s">
        <v>443</v>
      </c>
      <c r="C76" s="122" t="s">
        <v>1364</v>
      </c>
      <c r="D76" s="551">
        <v>60</v>
      </c>
      <c r="E76" s="509">
        <v>60</v>
      </c>
      <c r="F76" s="87"/>
      <c r="G76" s="87"/>
      <c r="H76" s="471"/>
      <c r="I76" s="471"/>
    </row>
    <row r="77" spans="1:9" ht="30" x14ac:dyDescent="0.25">
      <c r="A77" s="587"/>
      <c r="B77" s="445" t="s">
        <v>444</v>
      </c>
      <c r="C77" s="122" t="s">
        <v>1364</v>
      </c>
      <c r="D77" s="551">
        <v>60</v>
      </c>
      <c r="E77" s="509">
        <v>60</v>
      </c>
      <c r="F77" s="87"/>
      <c r="G77" s="87"/>
      <c r="H77" s="471"/>
      <c r="I77" s="471"/>
    </row>
    <row r="78" spans="1:9" ht="30" x14ac:dyDescent="0.25">
      <c r="A78" s="587"/>
      <c r="B78" s="445" t="s">
        <v>445</v>
      </c>
      <c r="C78" s="122" t="s">
        <v>1364</v>
      </c>
      <c r="D78" s="551">
        <v>70</v>
      </c>
      <c r="E78" s="509">
        <v>70</v>
      </c>
      <c r="F78" s="87"/>
      <c r="G78" s="87"/>
      <c r="H78" s="471"/>
      <c r="I78" s="471"/>
    </row>
    <row r="79" spans="1:9" ht="30" x14ac:dyDescent="0.25">
      <c r="A79" s="587"/>
      <c r="B79" s="445" t="s">
        <v>446</v>
      </c>
      <c r="C79" s="122" t="s">
        <v>1364</v>
      </c>
      <c r="D79" s="551">
        <v>70</v>
      </c>
      <c r="E79" s="509">
        <v>70</v>
      </c>
      <c r="F79" s="87"/>
      <c r="G79" s="87"/>
      <c r="H79" s="471"/>
      <c r="I79" s="471"/>
    </row>
    <row r="80" spans="1:9" ht="30" x14ac:dyDescent="0.25">
      <c r="A80" s="587"/>
      <c r="B80" s="445" t="s">
        <v>447</v>
      </c>
      <c r="C80" s="122" t="s">
        <v>1364</v>
      </c>
      <c r="D80" s="551">
        <v>100</v>
      </c>
      <c r="E80" s="509">
        <v>100</v>
      </c>
      <c r="F80" s="87"/>
      <c r="G80" s="87"/>
      <c r="H80" s="471"/>
      <c r="I80" s="471"/>
    </row>
    <row r="81" spans="1:9" ht="15.75" x14ac:dyDescent="0.25">
      <c r="A81" s="587"/>
      <c r="B81" s="154" t="s">
        <v>448</v>
      </c>
      <c r="C81" s="154"/>
      <c r="D81" s="548"/>
      <c r="E81" s="127"/>
      <c r="F81" s="87"/>
      <c r="G81" s="87"/>
      <c r="H81" s="471"/>
      <c r="I81" s="471"/>
    </row>
    <row r="82" spans="1:9" ht="15.75" x14ac:dyDescent="0.25">
      <c r="A82" s="587"/>
      <c r="B82" s="122" t="s">
        <v>449</v>
      </c>
      <c r="C82" s="122" t="s">
        <v>1348</v>
      </c>
      <c r="D82" s="546">
        <v>70</v>
      </c>
      <c r="E82" s="123">
        <v>70</v>
      </c>
      <c r="F82" s="87"/>
      <c r="G82" s="87"/>
      <c r="H82" s="471"/>
      <c r="I82" s="471"/>
    </row>
    <row r="83" spans="1:9" ht="15.75" x14ac:dyDescent="0.25">
      <c r="A83" s="587"/>
      <c r="B83" s="122" t="s">
        <v>450</v>
      </c>
      <c r="C83" s="115" t="s">
        <v>1353</v>
      </c>
      <c r="D83" s="546">
        <v>40</v>
      </c>
      <c r="E83" s="123">
        <v>40</v>
      </c>
      <c r="F83" s="87"/>
      <c r="G83" s="87"/>
      <c r="H83" s="471"/>
      <c r="I83" s="471"/>
    </row>
    <row r="84" spans="1:9" ht="15.75" x14ac:dyDescent="0.25">
      <c r="A84" s="587"/>
      <c r="B84" s="122" t="s">
        <v>451</v>
      </c>
      <c r="C84" s="115" t="s">
        <v>1353</v>
      </c>
      <c r="D84" s="546">
        <v>50</v>
      </c>
      <c r="E84" s="123">
        <v>50</v>
      </c>
      <c r="F84" s="87"/>
      <c r="G84" s="87"/>
      <c r="H84" s="471"/>
      <c r="I84" s="471"/>
    </row>
    <row r="85" spans="1:9" ht="15.75" x14ac:dyDescent="0.25">
      <c r="A85" s="587"/>
      <c r="B85" s="122" t="s">
        <v>452</v>
      </c>
      <c r="C85" s="115" t="s">
        <v>1353</v>
      </c>
      <c r="D85" s="546">
        <v>30</v>
      </c>
      <c r="E85" s="123">
        <v>30</v>
      </c>
      <c r="F85" s="87"/>
      <c r="G85" s="87"/>
      <c r="H85" s="471"/>
      <c r="I85" s="471"/>
    </row>
    <row r="86" spans="1:9" ht="15.75" x14ac:dyDescent="0.25">
      <c r="A86" s="587"/>
      <c r="B86" s="724" t="s">
        <v>453</v>
      </c>
      <c r="C86" s="122"/>
      <c r="D86" s="548"/>
      <c r="E86" s="127"/>
      <c r="F86" s="87"/>
      <c r="G86" s="87"/>
      <c r="H86" s="471"/>
      <c r="I86" s="471"/>
    </row>
    <row r="87" spans="1:9" ht="15.75" x14ac:dyDescent="0.25">
      <c r="A87" s="587"/>
      <c r="B87" s="122" t="s">
        <v>454</v>
      </c>
      <c r="C87" s="122"/>
      <c r="D87" s="546">
        <v>80</v>
      </c>
      <c r="E87" s="123">
        <v>80</v>
      </c>
      <c r="F87" s="87"/>
      <c r="G87" s="87"/>
      <c r="H87" s="471"/>
      <c r="I87" s="471"/>
    </row>
    <row r="88" spans="1:9" ht="15.75" x14ac:dyDescent="0.25">
      <c r="A88" s="587"/>
      <c r="B88" s="122" t="s">
        <v>455</v>
      </c>
      <c r="C88" s="122" t="s">
        <v>1365</v>
      </c>
      <c r="D88" s="546">
        <v>20</v>
      </c>
      <c r="E88" s="123">
        <v>20</v>
      </c>
      <c r="F88" s="87"/>
      <c r="G88" s="87"/>
      <c r="H88" s="471"/>
      <c r="I88" s="471"/>
    </row>
    <row r="89" spans="1:9" ht="15.75" x14ac:dyDescent="0.25">
      <c r="A89" s="587"/>
      <c r="B89" s="445" t="s">
        <v>456</v>
      </c>
      <c r="C89" s="122" t="s">
        <v>1366</v>
      </c>
      <c r="D89" s="552">
        <v>15</v>
      </c>
      <c r="E89" s="510">
        <v>15</v>
      </c>
      <c r="F89" s="87"/>
      <c r="G89" s="87"/>
      <c r="H89" s="471"/>
      <c r="I89" s="471"/>
    </row>
    <row r="90" spans="1:9" ht="15.75" x14ac:dyDescent="0.25">
      <c r="A90" s="587"/>
      <c r="B90" s="445" t="s">
        <v>457</v>
      </c>
      <c r="C90" s="122" t="s">
        <v>1366</v>
      </c>
      <c r="D90" s="552">
        <v>20</v>
      </c>
      <c r="E90" s="510">
        <v>20</v>
      </c>
      <c r="F90" s="87"/>
      <c r="G90" s="87"/>
      <c r="H90" s="471"/>
      <c r="I90" s="471"/>
    </row>
    <row r="91" spans="1:9" ht="15.75" x14ac:dyDescent="0.25">
      <c r="A91" s="587"/>
      <c r="B91" s="445" t="s">
        <v>458</v>
      </c>
      <c r="C91" s="122" t="s">
        <v>1366</v>
      </c>
      <c r="D91" s="552">
        <v>20</v>
      </c>
      <c r="E91" s="510">
        <v>20</v>
      </c>
      <c r="F91" s="87"/>
      <c r="G91" s="87"/>
      <c r="H91" s="471"/>
      <c r="I91" s="471"/>
    </row>
    <row r="92" spans="1:9" ht="15.75" x14ac:dyDescent="0.25">
      <c r="A92" s="587"/>
      <c r="B92" s="445" t="s">
        <v>459</v>
      </c>
      <c r="C92" s="122" t="s">
        <v>1366</v>
      </c>
      <c r="D92" s="552">
        <v>40</v>
      </c>
      <c r="E92" s="510">
        <v>40</v>
      </c>
      <c r="F92" s="87"/>
      <c r="G92" s="87"/>
      <c r="H92" s="471"/>
      <c r="I92" s="471"/>
    </row>
    <row r="93" spans="1:9" ht="15.75" x14ac:dyDescent="0.25">
      <c r="A93" s="587"/>
      <c r="B93" s="445"/>
      <c r="C93" s="122"/>
      <c r="D93" s="552"/>
      <c r="E93" s="510"/>
      <c r="F93" s="87"/>
      <c r="G93" s="87"/>
      <c r="H93" s="471"/>
      <c r="I93" s="471"/>
    </row>
    <row r="94" spans="1:9" ht="15.75" x14ac:dyDescent="0.25">
      <c r="A94" s="587"/>
      <c r="B94" s="446" t="s">
        <v>460</v>
      </c>
      <c r="C94" s="122"/>
      <c r="D94" s="552"/>
      <c r="E94" s="510"/>
      <c r="F94" s="87"/>
      <c r="G94" s="87"/>
      <c r="H94" s="471"/>
      <c r="I94" s="471"/>
    </row>
    <row r="95" spans="1:9" ht="30" x14ac:dyDescent="0.25">
      <c r="A95" s="587"/>
      <c r="B95" s="445" t="s">
        <v>440</v>
      </c>
      <c r="C95" s="122" t="s">
        <v>1367</v>
      </c>
      <c r="D95" s="553">
        <v>100</v>
      </c>
      <c r="E95" s="511">
        <v>100</v>
      </c>
      <c r="F95" s="87"/>
      <c r="G95" s="87"/>
      <c r="H95" s="471"/>
      <c r="I95" s="471"/>
    </row>
    <row r="96" spans="1:9" ht="27.75" customHeight="1" x14ac:dyDescent="0.25">
      <c r="A96" s="587"/>
      <c r="B96" s="445" t="s">
        <v>461</v>
      </c>
      <c r="C96" s="122" t="s">
        <v>1367</v>
      </c>
      <c r="D96" s="553">
        <v>150</v>
      </c>
      <c r="E96" s="511">
        <v>150</v>
      </c>
      <c r="F96" s="87"/>
      <c r="G96" s="87"/>
      <c r="H96" s="471"/>
      <c r="I96" s="471"/>
    </row>
    <row r="97" spans="1:9" ht="15.75" x14ac:dyDescent="0.25">
      <c r="A97" s="587"/>
      <c r="B97" s="445"/>
      <c r="C97" s="122"/>
      <c r="D97" s="552"/>
      <c r="E97" s="510"/>
      <c r="F97" s="87"/>
      <c r="G97" s="87"/>
      <c r="H97" s="471"/>
      <c r="I97" s="471"/>
    </row>
    <row r="98" spans="1:9" ht="15.75" x14ac:dyDescent="0.25">
      <c r="A98" s="587"/>
      <c r="B98" s="445"/>
      <c r="C98" s="122"/>
      <c r="D98" s="552"/>
      <c r="E98" s="510"/>
      <c r="F98" s="87"/>
      <c r="G98" s="87"/>
      <c r="H98" s="471"/>
      <c r="I98" s="471"/>
    </row>
    <row r="99" spans="1:9" ht="24" customHeight="1" x14ac:dyDescent="0.25">
      <c r="A99" s="587"/>
      <c r="B99" s="157" t="s">
        <v>462</v>
      </c>
      <c r="C99" s="157"/>
      <c r="D99" s="187"/>
      <c r="E99" s="136"/>
      <c r="F99" s="87"/>
      <c r="G99" s="87"/>
      <c r="H99" s="471"/>
      <c r="I99" s="471"/>
    </row>
    <row r="100" spans="1:9" ht="30" x14ac:dyDescent="0.25">
      <c r="A100" s="587"/>
      <c r="B100" s="159" t="s">
        <v>463</v>
      </c>
      <c r="C100" s="115" t="s">
        <v>1353</v>
      </c>
      <c r="D100" s="554" t="s">
        <v>464</v>
      </c>
      <c r="E100" s="158" t="s">
        <v>464</v>
      </c>
      <c r="F100" s="87"/>
      <c r="G100" s="87"/>
      <c r="H100" s="471"/>
      <c r="I100" s="471"/>
    </row>
    <row r="101" spans="1:9" ht="30" x14ac:dyDescent="0.25">
      <c r="A101" s="587"/>
      <c r="B101" s="159" t="s">
        <v>465</v>
      </c>
      <c r="C101" s="159"/>
      <c r="D101" s="554" t="s">
        <v>466</v>
      </c>
      <c r="E101" s="158" t="s">
        <v>466</v>
      </c>
      <c r="F101" s="87"/>
      <c r="G101" s="87"/>
      <c r="H101" s="471"/>
      <c r="I101" s="471"/>
    </row>
    <row r="102" spans="1:9" ht="30" x14ac:dyDescent="0.25">
      <c r="A102" s="587"/>
      <c r="B102" s="159" t="s">
        <v>467</v>
      </c>
      <c r="C102" s="159"/>
      <c r="D102" s="554" t="s">
        <v>468</v>
      </c>
      <c r="E102" s="158" t="s">
        <v>468</v>
      </c>
      <c r="F102" s="87"/>
      <c r="G102" s="87"/>
      <c r="H102" s="471"/>
      <c r="I102" s="471"/>
    </row>
    <row r="103" spans="1:9" ht="15.75" x14ac:dyDescent="0.25">
      <c r="A103" s="587"/>
      <c r="B103" s="157" t="s">
        <v>469</v>
      </c>
      <c r="C103" s="157"/>
      <c r="D103" s="501"/>
      <c r="E103" s="160"/>
      <c r="F103" s="87"/>
      <c r="G103" s="87"/>
      <c r="H103" s="471"/>
      <c r="I103" s="471"/>
    </row>
    <row r="104" spans="1:9" ht="30" x14ac:dyDescent="0.25">
      <c r="A104" s="587"/>
      <c r="B104" s="159" t="s">
        <v>470</v>
      </c>
      <c r="C104" s="157"/>
      <c r="D104" s="554" t="s">
        <v>471</v>
      </c>
      <c r="E104" s="158" t="s">
        <v>471</v>
      </c>
      <c r="F104" s="87"/>
      <c r="G104" s="87"/>
      <c r="H104" s="471"/>
      <c r="I104" s="471"/>
    </row>
    <row r="105" spans="1:9" ht="30" x14ac:dyDescent="0.25">
      <c r="A105" s="587"/>
      <c r="B105" s="159" t="s">
        <v>472</v>
      </c>
      <c r="C105" s="159"/>
      <c r="D105" s="554" t="s">
        <v>473</v>
      </c>
      <c r="E105" s="158" t="s">
        <v>473</v>
      </c>
      <c r="F105" s="87"/>
      <c r="G105" s="87"/>
      <c r="H105" s="471"/>
      <c r="I105" s="471"/>
    </row>
    <row r="106" spans="1:9" ht="30" x14ac:dyDescent="0.25">
      <c r="A106" s="587"/>
      <c r="B106" s="159" t="s">
        <v>474</v>
      </c>
      <c r="C106" s="159"/>
      <c r="D106" s="554" t="s">
        <v>475</v>
      </c>
      <c r="E106" s="158" t="s">
        <v>475</v>
      </c>
      <c r="F106" s="87"/>
      <c r="G106" s="87"/>
      <c r="H106" s="471"/>
      <c r="I106" s="471"/>
    </row>
    <row r="107" spans="1:9" ht="15.75" x14ac:dyDescent="0.25">
      <c r="A107" s="587"/>
      <c r="B107" s="159"/>
      <c r="C107" s="159"/>
      <c r="D107" s="554"/>
      <c r="E107" s="158"/>
      <c r="F107" s="87"/>
      <c r="G107" s="87"/>
      <c r="H107" s="471"/>
      <c r="I107" s="471"/>
    </row>
    <row r="108" spans="1:9" ht="15.75" x14ac:dyDescent="0.25">
      <c r="A108" s="587"/>
      <c r="B108" s="520" t="s">
        <v>385</v>
      </c>
      <c r="C108" s="520" t="s">
        <v>383</v>
      </c>
      <c r="D108" s="520">
        <v>2019</v>
      </c>
      <c r="E108" s="521">
        <v>2021</v>
      </c>
      <c r="F108" s="87"/>
      <c r="G108" s="87"/>
      <c r="H108" s="471"/>
      <c r="I108" s="471"/>
    </row>
    <row r="109" spans="1:9" ht="15.75" x14ac:dyDescent="0.25">
      <c r="A109" s="587"/>
      <c r="B109" s="167" t="s">
        <v>476</v>
      </c>
      <c r="C109" s="167"/>
      <c r="D109" s="555"/>
      <c r="E109" s="168"/>
      <c r="F109" s="87"/>
      <c r="G109" s="87"/>
      <c r="H109" s="471"/>
      <c r="I109" s="471"/>
    </row>
    <row r="110" spans="1:9" ht="15.75" x14ac:dyDescent="0.25">
      <c r="A110" s="587"/>
      <c r="B110" s="728" t="s">
        <v>477</v>
      </c>
      <c r="C110" s="122"/>
      <c r="D110" s="555"/>
      <c r="E110" s="168"/>
      <c r="F110" s="87"/>
      <c r="G110" s="87"/>
      <c r="H110" s="471"/>
      <c r="I110" s="471"/>
    </row>
    <row r="111" spans="1:9" ht="15.75" x14ac:dyDescent="0.25">
      <c r="A111" s="587"/>
      <c r="B111" s="122" t="s">
        <v>478</v>
      </c>
      <c r="C111" s="122" t="s">
        <v>1348</v>
      </c>
      <c r="D111" s="546">
        <v>900</v>
      </c>
      <c r="E111" s="123">
        <v>900</v>
      </c>
      <c r="F111" s="87"/>
      <c r="G111" s="87"/>
      <c r="H111" s="471"/>
      <c r="I111" s="471"/>
    </row>
    <row r="112" spans="1:9" ht="15.75" x14ac:dyDescent="0.25">
      <c r="A112" s="587"/>
      <c r="B112" s="122" t="s">
        <v>479</v>
      </c>
      <c r="C112" s="115" t="s">
        <v>1353</v>
      </c>
      <c r="D112" s="546">
        <v>1200</v>
      </c>
      <c r="E112" s="123">
        <v>1200</v>
      </c>
      <c r="F112" s="87"/>
      <c r="G112" s="87"/>
      <c r="H112" s="471"/>
      <c r="I112" s="471"/>
    </row>
    <row r="113" spans="1:9" ht="15.75" x14ac:dyDescent="0.25">
      <c r="A113" s="587"/>
      <c r="B113" s="122" t="s">
        <v>480</v>
      </c>
      <c r="C113" s="115" t="s">
        <v>1353</v>
      </c>
      <c r="D113" s="546">
        <v>1800</v>
      </c>
      <c r="E113" s="123">
        <v>1800</v>
      </c>
      <c r="F113" s="87"/>
      <c r="G113" s="87"/>
      <c r="H113" s="471"/>
      <c r="I113" s="471"/>
    </row>
    <row r="114" spans="1:9" s="480" customFormat="1" x14ac:dyDescent="0.2">
      <c r="A114" s="592"/>
      <c r="B114" s="122" t="s">
        <v>481</v>
      </c>
      <c r="C114" s="115"/>
      <c r="D114" s="546">
        <v>1200</v>
      </c>
      <c r="E114" s="123">
        <v>1200</v>
      </c>
      <c r="F114" s="89"/>
      <c r="G114" s="89"/>
      <c r="H114" s="479"/>
      <c r="I114" s="479"/>
    </row>
    <row r="115" spans="1:9" s="480" customFormat="1" x14ac:dyDescent="0.2">
      <c r="A115" s="592"/>
      <c r="B115" s="122" t="s">
        <v>482</v>
      </c>
      <c r="C115" s="115" t="s">
        <v>1353</v>
      </c>
      <c r="D115" s="546">
        <v>1500</v>
      </c>
      <c r="E115" s="123">
        <v>1500</v>
      </c>
      <c r="F115" s="89"/>
      <c r="G115" s="89"/>
      <c r="H115" s="479"/>
      <c r="I115" s="479"/>
    </row>
    <row r="116" spans="1:9" s="480" customFormat="1" x14ac:dyDescent="0.2">
      <c r="A116" s="592"/>
      <c r="B116" s="122" t="s">
        <v>483</v>
      </c>
      <c r="C116" s="115" t="s">
        <v>1353</v>
      </c>
      <c r="D116" s="546">
        <v>2300</v>
      </c>
      <c r="E116" s="123">
        <v>2300</v>
      </c>
      <c r="F116" s="89"/>
      <c r="G116" s="89"/>
      <c r="H116" s="479"/>
      <c r="I116" s="479"/>
    </row>
    <row r="117" spans="1:9" s="480" customFormat="1" x14ac:dyDescent="0.2">
      <c r="A117" s="592"/>
      <c r="B117" s="122" t="s">
        <v>484</v>
      </c>
      <c r="C117" s="115"/>
      <c r="D117" s="546">
        <v>2500</v>
      </c>
      <c r="E117" s="123">
        <v>2500</v>
      </c>
      <c r="F117" s="89"/>
      <c r="G117" s="89"/>
      <c r="H117" s="479"/>
      <c r="I117" s="479"/>
    </row>
    <row r="118" spans="1:9" s="480" customFormat="1" x14ac:dyDescent="0.2">
      <c r="A118" s="592"/>
      <c r="B118" s="122" t="s">
        <v>485</v>
      </c>
      <c r="C118" s="115"/>
      <c r="D118" s="546">
        <v>3000</v>
      </c>
      <c r="E118" s="123">
        <v>3000</v>
      </c>
      <c r="F118" s="89"/>
      <c r="G118" s="89"/>
      <c r="H118" s="479"/>
      <c r="I118" s="479"/>
    </row>
    <row r="119" spans="1:9" ht="15.75" x14ac:dyDescent="0.25">
      <c r="A119" s="587"/>
      <c r="B119" s="122"/>
      <c r="C119" s="115"/>
      <c r="D119" s="546"/>
      <c r="E119" s="123"/>
      <c r="F119" s="87"/>
      <c r="G119" s="87"/>
      <c r="H119" s="471"/>
      <c r="I119" s="471"/>
    </row>
    <row r="120" spans="1:9" s="475" customFormat="1" ht="23.25" customHeight="1" x14ac:dyDescent="0.25">
      <c r="A120" s="589"/>
      <c r="B120" s="728" t="s">
        <v>486</v>
      </c>
      <c r="C120" s="169"/>
      <c r="D120" s="556"/>
      <c r="E120" s="170"/>
      <c r="F120" s="88"/>
      <c r="G120" s="88"/>
      <c r="H120" s="474"/>
      <c r="I120" s="474"/>
    </row>
    <row r="121" spans="1:9" s="475" customFormat="1" ht="15.75" x14ac:dyDescent="0.25">
      <c r="A121" s="589"/>
      <c r="B121" s="241" t="s">
        <v>487</v>
      </c>
      <c r="C121" s="171"/>
      <c r="D121" s="556">
        <v>1200</v>
      </c>
      <c r="E121" s="170">
        <v>1200</v>
      </c>
      <c r="F121" s="88"/>
      <c r="G121" s="88"/>
      <c r="H121" s="474"/>
      <c r="I121" s="474"/>
    </row>
    <row r="122" spans="1:9" s="475" customFormat="1" ht="15.75" x14ac:dyDescent="0.25">
      <c r="A122" s="589"/>
      <c r="B122" s="241" t="s">
        <v>488</v>
      </c>
      <c r="C122" s="171"/>
      <c r="D122" s="556">
        <v>800</v>
      </c>
      <c r="E122" s="170">
        <v>800</v>
      </c>
      <c r="F122" s="88"/>
      <c r="G122" s="88"/>
      <c r="H122" s="474"/>
      <c r="I122" s="474"/>
    </row>
    <row r="123" spans="1:9" s="475" customFormat="1" ht="15.75" x14ac:dyDescent="0.25">
      <c r="A123" s="589"/>
      <c r="B123" s="241"/>
      <c r="C123" s="171"/>
      <c r="D123" s="556"/>
      <c r="E123" s="170"/>
      <c r="F123" s="88"/>
      <c r="G123" s="88"/>
      <c r="H123" s="474"/>
      <c r="I123" s="474"/>
    </row>
    <row r="124" spans="1:9" s="475" customFormat="1" ht="15.75" x14ac:dyDescent="0.25">
      <c r="A124" s="589"/>
      <c r="B124" s="446" t="s">
        <v>489</v>
      </c>
      <c r="C124" s="171"/>
      <c r="D124" s="556"/>
      <c r="E124" s="170"/>
      <c r="F124" s="88"/>
      <c r="G124" s="88"/>
      <c r="H124" s="474"/>
      <c r="I124" s="474"/>
    </row>
    <row r="125" spans="1:9" s="475" customFormat="1" ht="15.75" x14ac:dyDescent="0.25">
      <c r="A125" s="589"/>
      <c r="B125" s="445" t="s">
        <v>490</v>
      </c>
      <c r="C125" s="171" t="s">
        <v>1368</v>
      </c>
      <c r="D125" s="552">
        <v>900</v>
      </c>
      <c r="E125" s="510">
        <v>900</v>
      </c>
      <c r="F125" s="88"/>
      <c r="G125" s="88"/>
      <c r="H125" s="474"/>
      <c r="I125" s="474"/>
    </row>
    <row r="126" spans="1:9" s="475" customFormat="1" ht="15.75" x14ac:dyDescent="0.25">
      <c r="A126" s="589"/>
      <c r="B126" s="445" t="s">
        <v>491</v>
      </c>
      <c r="C126" s="171" t="s">
        <v>1368</v>
      </c>
      <c r="D126" s="552">
        <v>1300</v>
      </c>
      <c r="E126" s="510">
        <v>1300</v>
      </c>
      <c r="F126" s="88"/>
      <c r="G126" s="88"/>
      <c r="H126" s="474"/>
      <c r="I126" s="474"/>
    </row>
    <row r="127" spans="1:9" s="475" customFormat="1" ht="15.75" x14ac:dyDescent="0.25">
      <c r="A127" s="589"/>
      <c r="B127" s="445" t="s">
        <v>492</v>
      </c>
      <c r="C127" s="171" t="s">
        <v>1368</v>
      </c>
      <c r="D127" s="552">
        <v>1500</v>
      </c>
      <c r="E127" s="510">
        <v>1500</v>
      </c>
      <c r="F127" s="88"/>
      <c r="G127" s="88"/>
      <c r="H127" s="474"/>
      <c r="I127" s="474"/>
    </row>
    <row r="128" spans="1:9" s="475" customFormat="1" ht="15.75" x14ac:dyDescent="0.25">
      <c r="A128" s="589"/>
      <c r="B128" s="241"/>
      <c r="C128" s="171"/>
      <c r="D128" s="556"/>
      <c r="E128" s="170"/>
      <c r="F128" s="88"/>
      <c r="G128" s="88"/>
      <c r="H128" s="474"/>
      <c r="I128" s="474"/>
    </row>
    <row r="129" spans="1:9" s="475" customFormat="1" ht="15.75" x14ac:dyDescent="0.25">
      <c r="A129" s="589"/>
      <c r="B129" s="524" t="s">
        <v>493</v>
      </c>
      <c r="C129" s="106"/>
      <c r="D129" s="557"/>
      <c r="E129" s="172"/>
      <c r="F129" s="88"/>
      <c r="G129" s="88"/>
      <c r="H129" s="474"/>
      <c r="I129" s="474"/>
    </row>
    <row r="130" spans="1:9" s="475" customFormat="1" ht="30" x14ac:dyDescent="0.25">
      <c r="A130" s="589"/>
      <c r="B130" s="241" t="s">
        <v>494</v>
      </c>
      <c r="C130" s="106" t="s">
        <v>1364</v>
      </c>
      <c r="D130" s="557">
        <v>1500</v>
      </c>
      <c r="E130" s="172">
        <v>1500</v>
      </c>
      <c r="F130" s="88"/>
      <c r="G130" s="88"/>
      <c r="H130" s="474"/>
      <c r="I130" s="474"/>
    </row>
    <row r="131" spans="1:9" s="475" customFormat="1" ht="30" x14ac:dyDescent="0.25">
      <c r="A131" s="589"/>
      <c r="B131" s="241" t="s">
        <v>495</v>
      </c>
      <c r="C131" s="106" t="s">
        <v>1364</v>
      </c>
      <c r="D131" s="557">
        <v>2000</v>
      </c>
      <c r="E131" s="172">
        <v>2000</v>
      </c>
      <c r="F131" s="88"/>
      <c r="G131" s="88"/>
      <c r="H131" s="474"/>
      <c r="I131" s="474"/>
    </row>
    <row r="132" spans="1:9" s="475" customFormat="1" ht="30" x14ac:dyDescent="0.25">
      <c r="A132" s="589"/>
      <c r="B132" s="241" t="s">
        <v>496</v>
      </c>
      <c r="C132" s="106" t="s">
        <v>1364</v>
      </c>
      <c r="D132" s="557">
        <v>2500</v>
      </c>
      <c r="E132" s="172">
        <v>2500</v>
      </c>
      <c r="F132" s="88"/>
      <c r="G132" s="88"/>
      <c r="H132" s="474"/>
      <c r="I132" s="474"/>
    </row>
    <row r="133" spans="1:9" s="475" customFormat="1" ht="30" x14ac:dyDescent="0.25">
      <c r="A133" s="589"/>
      <c r="B133" s="445" t="s">
        <v>497</v>
      </c>
      <c r="C133" s="106" t="s">
        <v>1364</v>
      </c>
      <c r="D133" s="551">
        <v>2000</v>
      </c>
      <c r="E133" s="509">
        <v>2000</v>
      </c>
      <c r="F133" s="88"/>
      <c r="G133" s="88"/>
      <c r="H133" s="474"/>
      <c r="I133" s="474"/>
    </row>
    <row r="134" spans="1:9" s="475" customFormat="1" ht="30" x14ac:dyDescent="0.25">
      <c r="A134" s="589"/>
      <c r="B134" s="445" t="s">
        <v>498</v>
      </c>
      <c r="C134" s="106" t="s">
        <v>1364</v>
      </c>
      <c r="D134" s="551">
        <v>3500</v>
      </c>
      <c r="E134" s="509">
        <v>3500</v>
      </c>
      <c r="F134" s="88"/>
      <c r="G134" s="88"/>
      <c r="H134" s="474"/>
      <c r="I134" s="474"/>
    </row>
    <row r="135" spans="1:9" s="475" customFormat="1" ht="30" x14ac:dyDescent="0.25">
      <c r="A135" s="589"/>
      <c r="B135" s="445" t="s">
        <v>499</v>
      </c>
      <c r="C135" s="106" t="s">
        <v>1364</v>
      </c>
      <c r="D135" s="551">
        <v>2800</v>
      </c>
      <c r="E135" s="509">
        <v>2800</v>
      </c>
      <c r="F135" s="88"/>
      <c r="G135" s="88"/>
      <c r="H135" s="474"/>
      <c r="I135" s="474"/>
    </row>
    <row r="136" spans="1:9" s="475" customFormat="1" ht="15.75" x14ac:dyDescent="0.25">
      <c r="A136" s="589"/>
      <c r="B136" s="445"/>
      <c r="C136" s="106"/>
      <c r="D136" s="551"/>
      <c r="E136" s="509"/>
      <c r="F136" s="88"/>
      <c r="G136" s="88"/>
      <c r="H136" s="474"/>
      <c r="I136" s="474"/>
    </row>
    <row r="137" spans="1:9" s="475" customFormat="1" ht="15.75" x14ac:dyDescent="0.25">
      <c r="A137" s="589"/>
      <c r="B137" s="446" t="s">
        <v>500</v>
      </c>
      <c r="C137" s="106"/>
      <c r="D137" s="557"/>
      <c r="E137" s="172"/>
      <c r="F137" s="88"/>
      <c r="G137" s="88"/>
      <c r="H137" s="474"/>
      <c r="I137" s="474"/>
    </row>
    <row r="138" spans="1:9" s="475" customFormat="1" ht="30" x14ac:dyDescent="0.25">
      <c r="A138" s="589"/>
      <c r="B138" s="445" t="s">
        <v>501</v>
      </c>
      <c r="C138" s="106" t="s">
        <v>1364</v>
      </c>
      <c r="D138" s="551">
        <v>300</v>
      </c>
      <c r="E138" s="509">
        <v>300</v>
      </c>
      <c r="F138" s="88"/>
      <c r="G138" s="88"/>
      <c r="H138" s="474"/>
      <c r="I138" s="474"/>
    </row>
    <row r="139" spans="1:9" s="475" customFormat="1" ht="30" x14ac:dyDescent="0.25">
      <c r="A139" s="589"/>
      <c r="B139" s="445" t="s">
        <v>502</v>
      </c>
      <c r="C139" s="106" t="s">
        <v>1364</v>
      </c>
      <c r="D139" s="551">
        <v>350</v>
      </c>
      <c r="E139" s="509">
        <v>350</v>
      </c>
      <c r="F139" s="88"/>
      <c r="G139" s="88"/>
      <c r="H139" s="474"/>
      <c r="I139" s="474"/>
    </row>
    <row r="140" spans="1:9" s="475" customFormat="1" ht="30" x14ac:dyDescent="0.25">
      <c r="A140" s="589"/>
      <c r="B140" s="445" t="s">
        <v>503</v>
      </c>
      <c r="C140" s="106" t="s">
        <v>1364</v>
      </c>
      <c r="D140" s="551">
        <v>350</v>
      </c>
      <c r="E140" s="509">
        <v>350</v>
      </c>
      <c r="F140" s="88"/>
      <c r="G140" s="88"/>
      <c r="H140" s="474"/>
      <c r="I140" s="474"/>
    </row>
    <row r="141" spans="1:9" s="475" customFormat="1" ht="30" x14ac:dyDescent="0.25">
      <c r="A141" s="589"/>
      <c r="B141" s="445" t="s">
        <v>443</v>
      </c>
      <c r="C141" s="106" t="s">
        <v>1364</v>
      </c>
      <c r="D141" s="551">
        <v>400</v>
      </c>
      <c r="E141" s="509">
        <v>400</v>
      </c>
      <c r="F141" s="88"/>
      <c r="G141" s="88"/>
      <c r="H141" s="474"/>
      <c r="I141" s="474"/>
    </row>
    <row r="142" spans="1:9" s="475" customFormat="1" ht="30" x14ac:dyDescent="0.25">
      <c r="A142" s="589"/>
      <c r="B142" s="445" t="s">
        <v>444</v>
      </c>
      <c r="C142" s="106" t="s">
        <v>1364</v>
      </c>
      <c r="D142" s="551">
        <v>450</v>
      </c>
      <c r="E142" s="509">
        <v>450</v>
      </c>
      <c r="F142" s="88"/>
      <c r="G142" s="88"/>
      <c r="H142" s="474"/>
      <c r="I142" s="474"/>
    </row>
    <row r="143" spans="1:9" s="475" customFormat="1" ht="30" x14ac:dyDescent="0.25">
      <c r="A143" s="589"/>
      <c r="B143" s="445" t="s">
        <v>504</v>
      </c>
      <c r="C143" s="106" t="s">
        <v>1364</v>
      </c>
      <c r="D143" s="551">
        <v>450</v>
      </c>
      <c r="E143" s="509">
        <v>450</v>
      </c>
      <c r="F143" s="88"/>
      <c r="G143" s="88"/>
      <c r="H143" s="474"/>
      <c r="I143" s="474"/>
    </row>
    <row r="144" spans="1:9" s="475" customFormat="1" ht="30" x14ac:dyDescent="0.25">
      <c r="A144" s="589"/>
      <c r="B144" s="445" t="s">
        <v>505</v>
      </c>
      <c r="C144" s="106" t="s">
        <v>1364</v>
      </c>
      <c r="D144" s="551">
        <v>500</v>
      </c>
      <c r="E144" s="509">
        <v>500</v>
      </c>
      <c r="F144" s="88"/>
      <c r="G144" s="88"/>
      <c r="H144" s="474"/>
      <c r="I144" s="474"/>
    </row>
    <row r="145" spans="1:9" s="475" customFormat="1" ht="45" x14ac:dyDescent="0.25">
      <c r="A145" s="589"/>
      <c r="B145" s="241" t="s">
        <v>506</v>
      </c>
      <c r="C145" s="106" t="s">
        <v>1369</v>
      </c>
      <c r="D145" s="558" t="s">
        <v>507</v>
      </c>
      <c r="E145" s="176" t="s">
        <v>507</v>
      </c>
      <c r="F145" s="88"/>
      <c r="G145" s="88"/>
      <c r="H145" s="474"/>
      <c r="I145" s="474"/>
    </row>
    <row r="146" spans="1:9" ht="15.75" x14ac:dyDescent="0.25">
      <c r="A146" s="587"/>
      <c r="B146" s="735" t="s">
        <v>508</v>
      </c>
      <c r="C146" s="157"/>
      <c r="D146" s="187"/>
      <c r="E146" s="136"/>
      <c r="F146" s="87"/>
      <c r="G146" s="87"/>
      <c r="H146" s="471"/>
      <c r="I146" s="471"/>
    </row>
    <row r="147" spans="1:9" ht="15.75" x14ac:dyDescent="0.25">
      <c r="A147" s="587"/>
      <c r="B147" s="187" t="s">
        <v>509</v>
      </c>
      <c r="C147" s="115"/>
      <c r="D147" s="554"/>
      <c r="E147" s="158"/>
      <c r="F147" s="87"/>
      <c r="G147" s="87"/>
      <c r="H147" s="471"/>
      <c r="I147" s="471"/>
    </row>
    <row r="148" spans="1:9" s="480" customFormat="1" x14ac:dyDescent="0.2">
      <c r="A148" s="592"/>
      <c r="B148" s="188" t="s">
        <v>510</v>
      </c>
      <c r="C148" s="106" t="s">
        <v>1369</v>
      </c>
      <c r="D148" s="554">
        <v>2500</v>
      </c>
      <c r="E148" s="158">
        <v>2500</v>
      </c>
      <c r="F148" s="89"/>
      <c r="G148" s="89"/>
      <c r="H148" s="479"/>
      <c r="I148" s="479"/>
    </row>
    <row r="149" spans="1:9" s="480" customFormat="1" x14ac:dyDescent="0.2">
      <c r="A149" s="592"/>
      <c r="B149" s="188" t="s">
        <v>511</v>
      </c>
      <c r="C149" s="106" t="s">
        <v>1369</v>
      </c>
      <c r="D149" s="554">
        <v>2000</v>
      </c>
      <c r="E149" s="158">
        <v>2000</v>
      </c>
      <c r="F149" s="89"/>
      <c r="G149" s="89"/>
      <c r="H149" s="479"/>
      <c r="I149" s="479"/>
    </row>
    <row r="150" spans="1:9" s="480" customFormat="1" x14ac:dyDescent="0.2">
      <c r="A150" s="592"/>
      <c r="B150" s="188" t="s">
        <v>512</v>
      </c>
      <c r="C150" s="115"/>
      <c r="D150" s="554"/>
      <c r="E150" s="158"/>
      <c r="F150" s="89"/>
      <c r="G150" s="89"/>
      <c r="H150" s="479"/>
      <c r="I150" s="479"/>
    </row>
    <row r="151" spans="1:9" s="480" customFormat="1" x14ac:dyDescent="0.2">
      <c r="A151" s="592"/>
      <c r="B151" s="188" t="s">
        <v>510</v>
      </c>
      <c r="C151" s="106" t="s">
        <v>1369</v>
      </c>
      <c r="D151" s="554">
        <v>1500</v>
      </c>
      <c r="E151" s="158">
        <v>1500</v>
      </c>
      <c r="F151" s="89"/>
      <c r="G151" s="89"/>
      <c r="H151" s="479"/>
      <c r="I151" s="479"/>
    </row>
    <row r="152" spans="1:9" s="480" customFormat="1" x14ac:dyDescent="0.2">
      <c r="A152" s="592"/>
      <c r="B152" s="188" t="s">
        <v>511</v>
      </c>
      <c r="C152" s="106" t="s">
        <v>1369</v>
      </c>
      <c r="D152" s="554">
        <v>1000</v>
      </c>
      <c r="E152" s="158">
        <v>1000</v>
      </c>
      <c r="F152" s="89"/>
      <c r="G152" s="89"/>
      <c r="H152" s="479"/>
      <c r="I152" s="479"/>
    </row>
    <row r="153" spans="1:9" s="480" customFormat="1" x14ac:dyDescent="0.2">
      <c r="A153" s="592"/>
      <c r="B153" s="188" t="s">
        <v>513</v>
      </c>
      <c r="C153" s="115"/>
      <c r="D153" s="554"/>
      <c r="E153" s="158"/>
      <c r="F153" s="89"/>
      <c r="G153" s="89"/>
      <c r="H153" s="479"/>
      <c r="I153" s="479"/>
    </row>
    <row r="154" spans="1:9" s="480" customFormat="1" x14ac:dyDescent="0.2">
      <c r="A154" s="592"/>
      <c r="B154" s="520" t="s">
        <v>385</v>
      </c>
      <c r="C154" s="520" t="s">
        <v>383</v>
      </c>
      <c r="D154" s="520">
        <v>2019</v>
      </c>
      <c r="E154" s="521">
        <v>2021</v>
      </c>
      <c r="F154" s="89"/>
      <c r="G154" s="89"/>
      <c r="H154" s="479"/>
      <c r="I154" s="479"/>
    </row>
    <row r="155" spans="1:9" s="480" customFormat="1" x14ac:dyDescent="0.2">
      <c r="A155" s="592"/>
      <c r="B155" s="188" t="s">
        <v>510</v>
      </c>
      <c r="C155" s="106" t="s">
        <v>1369</v>
      </c>
      <c r="D155" s="554">
        <v>2500</v>
      </c>
      <c r="E155" s="158">
        <v>2500</v>
      </c>
      <c r="F155" s="89"/>
      <c r="G155" s="89"/>
      <c r="H155" s="479"/>
      <c r="I155" s="479"/>
    </row>
    <row r="156" spans="1:9" s="480" customFormat="1" x14ac:dyDescent="0.2">
      <c r="A156" s="592"/>
      <c r="B156" s="188"/>
      <c r="C156" s="106"/>
      <c r="D156" s="554"/>
      <c r="E156" s="158"/>
      <c r="F156" s="89"/>
      <c r="G156" s="89"/>
      <c r="H156" s="479"/>
      <c r="I156" s="479"/>
    </row>
    <row r="157" spans="1:9" s="480" customFormat="1" x14ac:dyDescent="0.2">
      <c r="A157" s="592"/>
      <c r="B157" s="188" t="s">
        <v>511</v>
      </c>
      <c r="C157" s="106" t="s">
        <v>1369</v>
      </c>
      <c r="D157" s="554">
        <v>2000</v>
      </c>
      <c r="E157" s="158">
        <v>2000</v>
      </c>
      <c r="F157" s="89"/>
      <c r="G157" s="89"/>
      <c r="H157" s="479"/>
      <c r="I157" s="479"/>
    </row>
    <row r="158" spans="1:9" ht="15.75" x14ac:dyDescent="0.25">
      <c r="A158" s="587"/>
      <c r="B158" s="187" t="s">
        <v>514</v>
      </c>
      <c r="C158" s="157"/>
      <c r="D158" s="555"/>
      <c r="E158" s="168"/>
      <c r="F158" s="87"/>
      <c r="G158" s="87"/>
      <c r="H158" s="471"/>
      <c r="I158" s="471"/>
    </row>
    <row r="159" spans="1:9" ht="15.75" x14ac:dyDescent="0.25">
      <c r="A159" s="587"/>
      <c r="B159" s="187" t="s">
        <v>515</v>
      </c>
      <c r="C159" s="115"/>
      <c r="D159" s="554"/>
      <c r="E159" s="158"/>
      <c r="F159" s="87"/>
      <c r="G159" s="87"/>
      <c r="H159" s="471"/>
      <c r="I159" s="471"/>
    </row>
    <row r="160" spans="1:9" s="480" customFormat="1" x14ac:dyDescent="0.2">
      <c r="A160" s="592"/>
      <c r="B160" s="188" t="s">
        <v>516</v>
      </c>
      <c r="C160" s="106" t="s">
        <v>1369</v>
      </c>
      <c r="D160" s="554">
        <v>15000</v>
      </c>
      <c r="E160" s="158">
        <v>15000</v>
      </c>
      <c r="F160" s="89"/>
      <c r="G160" s="89"/>
      <c r="H160" s="479"/>
      <c r="I160" s="479"/>
    </row>
    <row r="161" spans="1:9" s="480" customFormat="1" x14ac:dyDescent="0.2">
      <c r="A161" s="592"/>
      <c r="B161" s="188" t="s">
        <v>517</v>
      </c>
      <c r="C161" s="106" t="s">
        <v>1369</v>
      </c>
      <c r="D161" s="554">
        <v>10000</v>
      </c>
      <c r="E161" s="158">
        <v>10000</v>
      </c>
      <c r="F161" s="89"/>
      <c r="G161" s="89"/>
      <c r="H161" s="479"/>
      <c r="I161" s="479"/>
    </row>
    <row r="162" spans="1:9" s="480" customFormat="1" x14ac:dyDescent="0.2">
      <c r="A162" s="592"/>
      <c r="B162" s="188" t="s">
        <v>518</v>
      </c>
      <c r="C162" s="106" t="s">
        <v>1369</v>
      </c>
      <c r="D162" s="554">
        <v>5000</v>
      </c>
      <c r="E162" s="158">
        <v>5000</v>
      </c>
      <c r="F162" s="89"/>
      <c r="G162" s="89"/>
      <c r="H162" s="479"/>
      <c r="I162" s="479"/>
    </row>
    <row r="163" spans="1:9" ht="45" x14ac:dyDescent="0.25">
      <c r="A163" s="587"/>
      <c r="B163" s="187" t="s">
        <v>519</v>
      </c>
      <c r="C163" s="187"/>
      <c r="D163" s="159" t="s">
        <v>520</v>
      </c>
      <c r="E163" s="138" t="s">
        <v>520</v>
      </c>
      <c r="F163" s="87"/>
      <c r="G163" s="87"/>
      <c r="H163" s="471"/>
      <c r="I163" s="471"/>
    </row>
    <row r="164" spans="1:9" ht="15.75" x14ac:dyDescent="0.25">
      <c r="A164" s="587"/>
      <c r="B164" s="735" t="s">
        <v>521</v>
      </c>
      <c r="C164" s="157"/>
      <c r="D164" s="548"/>
      <c r="E164" s="127"/>
      <c r="F164" s="87"/>
      <c r="G164" s="87"/>
      <c r="H164" s="471"/>
      <c r="I164" s="471"/>
    </row>
    <row r="165" spans="1:9" ht="45" x14ac:dyDescent="0.25">
      <c r="A165" s="587"/>
      <c r="B165" s="188" t="s">
        <v>478</v>
      </c>
      <c r="C165" s="115" t="s">
        <v>1353</v>
      </c>
      <c r="D165" s="554" t="s">
        <v>522</v>
      </c>
      <c r="E165" s="158" t="s">
        <v>522</v>
      </c>
      <c r="F165" s="87"/>
      <c r="G165" s="87"/>
      <c r="H165" s="471"/>
      <c r="I165" s="471"/>
    </row>
    <row r="166" spans="1:9" ht="15.75" x14ac:dyDescent="0.25">
      <c r="A166" s="587"/>
      <c r="B166" s="446" t="s">
        <v>523</v>
      </c>
      <c r="C166" s="187"/>
      <c r="D166" s="555"/>
      <c r="E166" s="168"/>
      <c r="F166" s="87"/>
      <c r="G166" s="87"/>
      <c r="H166" s="471"/>
      <c r="I166" s="471"/>
    </row>
    <row r="167" spans="1:9" ht="15.75" x14ac:dyDescent="0.25">
      <c r="A167" s="587"/>
      <c r="B167" s="445" t="s">
        <v>524</v>
      </c>
      <c r="C167" s="187"/>
      <c r="D167" s="555"/>
      <c r="E167" s="168"/>
      <c r="F167" s="87"/>
      <c r="G167" s="87"/>
      <c r="H167" s="471"/>
      <c r="I167" s="471"/>
    </row>
    <row r="168" spans="1:9" ht="15.75" x14ac:dyDescent="0.25">
      <c r="A168" s="587"/>
      <c r="B168" s="445"/>
      <c r="C168" s="187"/>
      <c r="D168" s="555"/>
      <c r="E168" s="168"/>
      <c r="F168" s="87"/>
      <c r="G168" s="87"/>
      <c r="H168" s="471"/>
      <c r="I168" s="471"/>
    </row>
    <row r="169" spans="1:9" ht="15.75" x14ac:dyDescent="0.25">
      <c r="A169" s="587"/>
      <c r="B169" s="187" t="s">
        <v>525</v>
      </c>
      <c r="C169" s="187"/>
      <c r="D169" s="555"/>
      <c r="E169" s="168"/>
      <c r="F169" s="87"/>
      <c r="G169" s="87"/>
      <c r="H169" s="471"/>
      <c r="I169" s="471"/>
    </row>
    <row r="170" spans="1:9" s="480" customFormat="1" x14ac:dyDescent="0.2">
      <c r="A170" s="592"/>
      <c r="B170" s="188" t="s">
        <v>526</v>
      </c>
      <c r="C170" s="188" t="s">
        <v>1348</v>
      </c>
      <c r="D170" s="197">
        <v>30000</v>
      </c>
      <c r="E170" s="190">
        <v>30000</v>
      </c>
      <c r="F170" s="89"/>
      <c r="G170" s="89"/>
      <c r="H170" s="479"/>
      <c r="I170" s="479"/>
    </row>
    <row r="171" spans="1:9" ht="15.75" x14ac:dyDescent="0.25">
      <c r="A171" s="587"/>
      <c r="B171" s="188" t="s">
        <v>527</v>
      </c>
      <c r="C171" s="188"/>
      <c r="D171" s="197">
        <v>1000</v>
      </c>
      <c r="E171" s="190">
        <v>1000</v>
      </c>
      <c r="F171" s="87"/>
      <c r="G171" s="87"/>
      <c r="H171" s="471"/>
      <c r="I171" s="471"/>
    </row>
    <row r="172" spans="1:9" ht="15.75" x14ac:dyDescent="0.25">
      <c r="A172" s="587"/>
      <c r="B172" s="188" t="s">
        <v>528</v>
      </c>
      <c r="C172" s="188" t="s">
        <v>1370</v>
      </c>
      <c r="D172" s="197">
        <v>3</v>
      </c>
      <c r="E172" s="190">
        <v>3</v>
      </c>
      <c r="F172" s="87"/>
      <c r="G172" s="87"/>
      <c r="H172" s="471"/>
      <c r="I172" s="471"/>
    </row>
    <row r="173" spans="1:9" ht="15.75" x14ac:dyDescent="0.25">
      <c r="A173" s="587"/>
      <c r="B173" s="188" t="s">
        <v>529</v>
      </c>
      <c r="C173" s="188" t="s">
        <v>1370</v>
      </c>
      <c r="D173" s="197">
        <v>2</v>
      </c>
      <c r="E173" s="190">
        <v>2</v>
      </c>
      <c r="F173" s="87"/>
      <c r="G173" s="87"/>
      <c r="H173" s="471"/>
      <c r="I173" s="471"/>
    </row>
    <row r="174" spans="1:9" ht="15.75" x14ac:dyDescent="0.25">
      <c r="A174" s="587"/>
      <c r="B174" s="188"/>
      <c r="C174" s="188"/>
      <c r="D174" s="197"/>
      <c r="E174" s="190"/>
      <c r="F174" s="87"/>
      <c r="G174" s="87"/>
      <c r="H174" s="471"/>
      <c r="I174" s="471"/>
    </row>
    <row r="175" spans="1:9" ht="15.75" x14ac:dyDescent="0.25">
      <c r="A175" s="587"/>
      <c r="B175" s="446" t="s">
        <v>530</v>
      </c>
      <c r="C175" s="188"/>
      <c r="D175" s="197"/>
      <c r="E175" s="190"/>
      <c r="F175" s="87"/>
      <c r="G175" s="87"/>
      <c r="H175" s="471"/>
      <c r="I175" s="471"/>
    </row>
    <row r="176" spans="1:9" ht="30" x14ac:dyDescent="0.25">
      <c r="A176" s="587"/>
      <c r="B176" s="445" t="s">
        <v>440</v>
      </c>
      <c r="C176" s="159" t="s">
        <v>1371</v>
      </c>
      <c r="D176" s="552">
        <v>25</v>
      </c>
      <c r="E176" s="510">
        <v>25</v>
      </c>
      <c r="F176" s="87"/>
      <c r="G176" s="87"/>
      <c r="H176" s="471"/>
      <c r="I176" s="471"/>
    </row>
    <row r="177" spans="1:9" ht="30" x14ac:dyDescent="0.25">
      <c r="A177" s="587"/>
      <c r="B177" s="445" t="s">
        <v>441</v>
      </c>
      <c r="C177" s="159" t="s">
        <v>1371</v>
      </c>
      <c r="D177" s="552">
        <v>30</v>
      </c>
      <c r="E177" s="510">
        <v>30</v>
      </c>
      <c r="F177" s="87"/>
      <c r="G177" s="87"/>
      <c r="H177" s="471"/>
      <c r="I177" s="471"/>
    </row>
    <row r="178" spans="1:9" ht="30" x14ac:dyDescent="0.25">
      <c r="A178" s="587"/>
      <c r="B178" s="445" t="s">
        <v>442</v>
      </c>
      <c r="C178" s="159" t="s">
        <v>1371</v>
      </c>
      <c r="D178" s="552">
        <v>30</v>
      </c>
      <c r="E178" s="510">
        <v>30</v>
      </c>
      <c r="F178" s="87"/>
      <c r="G178" s="87"/>
      <c r="H178" s="471"/>
      <c r="I178" s="471"/>
    </row>
    <row r="179" spans="1:9" ht="30" x14ac:dyDescent="0.25">
      <c r="A179" s="587"/>
      <c r="B179" s="445" t="s">
        <v>531</v>
      </c>
      <c r="C179" s="159" t="s">
        <v>1371</v>
      </c>
      <c r="D179" s="552">
        <v>40</v>
      </c>
      <c r="E179" s="510">
        <v>40</v>
      </c>
      <c r="F179" s="87"/>
      <c r="G179" s="87"/>
      <c r="H179" s="471"/>
      <c r="I179" s="471"/>
    </row>
    <row r="180" spans="1:9" ht="30" x14ac:dyDescent="0.25">
      <c r="A180" s="587"/>
      <c r="B180" s="445" t="s">
        <v>532</v>
      </c>
      <c r="C180" s="159" t="s">
        <v>1371</v>
      </c>
      <c r="D180" s="552">
        <v>45</v>
      </c>
      <c r="E180" s="510">
        <v>45</v>
      </c>
      <c r="F180" s="87"/>
      <c r="G180" s="87"/>
      <c r="H180" s="471"/>
      <c r="I180" s="471"/>
    </row>
    <row r="181" spans="1:9" ht="30" x14ac:dyDescent="0.25">
      <c r="A181" s="587"/>
      <c r="B181" s="445" t="s">
        <v>504</v>
      </c>
      <c r="C181" s="159" t="s">
        <v>1371</v>
      </c>
      <c r="D181" s="552">
        <v>50</v>
      </c>
      <c r="E181" s="510">
        <v>50</v>
      </c>
      <c r="F181" s="87"/>
      <c r="G181" s="87"/>
      <c r="H181" s="471"/>
      <c r="I181" s="471"/>
    </row>
    <row r="182" spans="1:9" ht="30" x14ac:dyDescent="0.25">
      <c r="A182" s="587"/>
      <c r="B182" s="445" t="s">
        <v>446</v>
      </c>
      <c r="C182" s="159" t="s">
        <v>1371</v>
      </c>
      <c r="D182" s="552">
        <v>60</v>
      </c>
      <c r="E182" s="510">
        <v>60</v>
      </c>
      <c r="F182" s="87"/>
      <c r="G182" s="87"/>
      <c r="H182" s="471"/>
      <c r="I182" s="471"/>
    </row>
    <row r="183" spans="1:9" ht="30" x14ac:dyDescent="0.25">
      <c r="A183" s="587"/>
      <c r="B183" s="445" t="s">
        <v>447</v>
      </c>
      <c r="C183" s="191" t="s">
        <v>1371</v>
      </c>
      <c r="D183" s="552">
        <v>100</v>
      </c>
      <c r="E183" s="510">
        <v>100</v>
      </c>
      <c r="F183" s="87"/>
      <c r="G183" s="87"/>
      <c r="H183" s="471"/>
      <c r="I183" s="471"/>
    </row>
    <row r="184" spans="1:9" ht="15.75" x14ac:dyDescent="0.25">
      <c r="A184" s="587"/>
      <c r="B184" s="445"/>
      <c r="C184" s="159"/>
      <c r="D184" s="552"/>
      <c r="E184" s="510"/>
      <c r="F184" s="87"/>
      <c r="G184" s="87"/>
      <c r="H184" s="471"/>
      <c r="I184" s="471"/>
    </row>
    <row r="185" spans="1:9" ht="15.75" x14ac:dyDescent="0.25">
      <c r="A185" s="587"/>
      <c r="B185" s="446" t="s">
        <v>533</v>
      </c>
      <c r="C185" s="159"/>
      <c r="D185" s="552"/>
      <c r="E185" s="510"/>
      <c r="F185" s="87"/>
      <c r="G185" s="87"/>
      <c r="H185" s="471"/>
      <c r="I185" s="471"/>
    </row>
    <row r="186" spans="1:9" ht="30" x14ac:dyDescent="0.25">
      <c r="A186" s="587"/>
      <c r="B186" s="445" t="s">
        <v>534</v>
      </c>
      <c r="C186" s="191" t="s">
        <v>1367</v>
      </c>
      <c r="D186" s="553">
        <v>100</v>
      </c>
      <c r="E186" s="511">
        <v>100</v>
      </c>
      <c r="F186" s="87"/>
      <c r="G186" s="87"/>
      <c r="H186" s="471"/>
      <c r="I186" s="471"/>
    </row>
    <row r="187" spans="1:9" ht="30" x14ac:dyDescent="0.25">
      <c r="A187" s="587"/>
      <c r="B187" s="445" t="s">
        <v>535</v>
      </c>
      <c r="C187" s="191" t="s">
        <v>1367</v>
      </c>
      <c r="D187" s="553">
        <v>100</v>
      </c>
      <c r="E187" s="511">
        <v>100</v>
      </c>
      <c r="F187" s="87"/>
      <c r="G187" s="87"/>
      <c r="H187" s="471"/>
      <c r="I187" s="471"/>
    </row>
    <row r="188" spans="1:9" ht="30" x14ac:dyDescent="0.25">
      <c r="A188" s="587"/>
      <c r="B188" s="445" t="s">
        <v>536</v>
      </c>
      <c r="C188" s="191" t="s">
        <v>1367</v>
      </c>
      <c r="D188" s="553">
        <v>250</v>
      </c>
      <c r="E188" s="511">
        <v>250</v>
      </c>
      <c r="F188" s="87"/>
      <c r="G188" s="87"/>
      <c r="H188" s="471"/>
      <c r="I188" s="471"/>
    </row>
    <row r="189" spans="1:9" ht="15.75" x14ac:dyDescent="0.25">
      <c r="A189" s="587"/>
      <c r="B189" s="445"/>
      <c r="C189" s="191"/>
      <c r="D189" s="553"/>
      <c r="E189" s="511"/>
      <c r="F189" s="87"/>
      <c r="G189" s="87"/>
      <c r="H189" s="471"/>
      <c r="I189" s="471"/>
    </row>
    <row r="190" spans="1:9" ht="15.75" x14ac:dyDescent="0.25">
      <c r="A190" s="587"/>
      <c r="B190" s="520" t="s">
        <v>385</v>
      </c>
      <c r="C190" s="520" t="s">
        <v>383</v>
      </c>
      <c r="D190" s="520">
        <v>2019</v>
      </c>
      <c r="E190" s="521">
        <v>2021</v>
      </c>
      <c r="F190" s="87"/>
      <c r="G190" s="87"/>
      <c r="H190" s="471"/>
      <c r="I190" s="471"/>
    </row>
    <row r="191" spans="1:9" ht="30" x14ac:dyDescent="0.25">
      <c r="A191" s="587"/>
      <c r="B191" s="445" t="s">
        <v>537</v>
      </c>
      <c r="C191" s="191" t="s">
        <v>1367</v>
      </c>
      <c r="D191" s="553">
        <v>150</v>
      </c>
      <c r="E191" s="511">
        <v>150</v>
      </c>
      <c r="F191" s="87"/>
      <c r="G191" s="87"/>
      <c r="H191" s="471"/>
      <c r="I191" s="471"/>
    </row>
    <row r="192" spans="1:9" ht="30" x14ac:dyDescent="0.25">
      <c r="A192" s="587"/>
      <c r="B192" s="445" t="s">
        <v>538</v>
      </c>
      <c r="C192" s="191" t="s">
        <v>1367</v>
      </c>
      <c r="D192" s="553">
        <v>200</v>
      </c>
      <c r="E192" s="511">
        <v>200</v>
      </c>
      <c r="F192" s="87"/>
      <c r="G192" s="87"/>
      <c r="H192" s="471"/>
      <c r="I192" s="471"/>
    </row>
    <row r="193" spans="1:9" ht="30" x14ac:dyDescent="0.25">
      <c r="A193" s="587"/>
      <c r="B193" s="445" t="s">
        <v>539</v>
      </c>
      <c r="C193" s="191" t="s">
        <v>1367</v>
      </c>
      <c r="D193" s="553">
        <v>130</v>
      </c>
      <c r="E193" s="511">
        <v>130</v>
      </c>
      <c r="F193" s="87"/>
      <c r="G193" s="87"/>
      <c r="H193" s="471"/>
      <c r="I193" s="471"/>
    </row>
    <row r="194" spans="1:9" ht="30" x14ac:dyDescent="0.25">
      <c r="A194" s="587"/>
      <c r="B194" s="445" t="s">
        <v>540</v>
      </c>
      <c r="C194" s="191" t="s">
        <v>1367</v>
      </c>
      <c r="D194" s="553">
        <v>250</v>
      </c>
      <c r="E194" s="511">
        <v>250</v>
      </c>
      <c r="F194" s="87"/>
      <c r="G194" s="87"/>
      <c r="H194" s="471"/>
      <c r="I194" s="471"/>
    </row>
    <row r="195" spans="1:9" ht="30" x14ac:dyDescent="0.25">
      <c r="A195" s="587"/>
      <c r="B195" s="445" t="s">
        <v>541</v>
      </c>
      <c r="C195" s="191" t="s">
        <v>1367</v>
      </c>
      <c r="D195" s="553">
        <v>150</v>
      </c>
      <c r="E195" s="511">
        <v>150</v>
      </c>
      <c r="F195" s="87"/>
      <c r="G195" s="87"/>
      <c r="H195" s="471"/>
      <c r="I195" s="471"/>
    </row>
    <row r="196" spans="1:9" ht="30" x14ac:dyDescent="0.25">
      <c r="A196" s="587"/>
      <c r="B196" s="445" t="s">
        <v>542</v>
      </c>
      <c r="C196" s="191" t="s">
        <v>1367</v>
      </c>
      <c r="D196" s="553">
        <v>200</v>
      </c>
      <c r="E196" s="511">
        <v>200</v>
      </c>
      <c r="F196" s="87"/>
      <c r="G196" s="87"/>
      <c r="H196" s="471"/>
      <c r="I196" s="471"/>
    </row>
    <row r="197" spans="1:9" ht="30" x14ac:dyDescent="0.25">
      <c r="A197" s="587"/>
      <c r="B197" s="445" t="s">
        <v>543</v>
      </c>
      <c r="C197" s="191" t="s">
        <v>1367</v>
      </c>
      <c r="D197" s="553">
        <v>130</v>
      </c>
      <c r="E197" s="511">
        <v>130</v>
      </c>
      <c r="F197" s="87"/>
      <c r="G197" s="87"/>
      <c r="H197" s="471"/>
      <c r="I197" s="471"/>
    </row>
    <row r="198" spans="1:9" ht="30" x14ac:dyDescent="0.25">
      <c r="A198" s="587"/>
      <c r="B198" s="445" t="s">
        <v>544</v>
      </c>
      <c r="C198" s="191" t="s">
        <v>1367</v>
      </c>
      <c r="D198" s="553">
        <v>250</v>
      </c>
      <c r="E198" s="511">
        <v>250</v>
      </c>
      <c r="F198" s="87"/>
      <c r="G198" s="87"/>
      <c r="H198" s="471"/>
      <c r="I198" s="471"/>
    </row>
    <row r="199" spans="1:9" ht="30" x14ac:dyDescent="0.25">
      <c r="A199" s="587"/>
      <c r="B199" s="445" t="s">
        <v>545</v>
      </c>
      <c r="C199" s="191" t="s">
        <v>1367</v>
      </c>
      <c r="D199" s="553">
        <v>150</v>
      </c>
      <c r="E199" s="511">
        <v>150</v>
      </c>
      <c r="F199" s="87"/>
      <c r="G199" s="87"/>
      <c r="H199" s="471"/>
      <c r="I199" s="471"/>
    </row>
    <row r="200" spans="1:9" ht="30" x14ac:dyDescent="0.25">
      <c r="A200" s="587"/>
      <c r="B200" s="445" t="s">
        <v>546</v>
      </c>
      <c r="C200" s="191" t="s">
        <v>1367</v>
      </c>
      <c r="D200" s="553">
        <v>100</v>
      </c>
      <c r="E200" s="511">
        <v>100</v>
      </c>
      <c r="F200" s="87"/>
      <c r="G200" s="87"/>
      <c r="H200" s="471"/>
      <c r="I200" s="471"/>
    </row>
    <row r="201" spans="1:9" ht="30" x14ac:dyDescent="0.25">
      <c r="A201" s="587"/>
      <c r="B201" s="445" t="s">
        <v>547</v>
      </c>
      <c r="C201" s="191" t="s">
        <v>1367</v>
      </c>
      <c r="D201" s="553">
        <v>100</v>
      </c>
      <c r="E201" s="511">
        <v>100</v>
      </c>
      <c r="F201" s="87"/>
      <c r="G201" s="87"/>
      <c r="H201" s="471"/>
      <c r="I201" s="471"/>
    </row>
    <row r="202" spans="1:9" ht="30" x14ac:dyDescent="0.25">
      <c r="A202" s="587"/>
      <c r="B202" s="445" t="s">
        <v>548</v>
      </c>
      <c r="C202" s="191" t="s">
        <v>1367</v>
      </c>
      <c r="D202" s="553">
        <v>100</v>
      </c>
      <c r="E202" s="511">
        <v>100</v>
      </c>
      <c r="F202" s="87"/>
      <c r="G202" s="87"/>
      <c r="H202" s="471"/>
      <c r="I202" s="471"/>
    </row>
    <row r="203" spans="1:9" ht="30" x14ac:dyDescent="0.25">
      <c r="A203" s="587"/>
      <c r="B203" s="445" t="s">
        <v>549</v>
      </c>
      <c r="C203" s="191" t="s">
        <v>1367</v>
      </c>
      <c r="D203" s="553">
        <v>100</v>
      </c>
      <c r="E203" s="511">
        <v>100</v>
      </c>
      <c r="F203" s="87"/>
      <c r="G203" s="87"/>
      <c r="H203" s="471"/>
      <c r="I203" s="471"/>
    </row>
    <row r="204" spans="1:9" ht="30" x14ac:dyDescent="0.25">
      <c r="A204" s="587"/>
      <c r="B204" s="445" t="s">
        <v>550</v>
      </c>
      <c r="C204" s="191" t="s">
        <v>1367</v>
      </c>
      <c r="D204" s="553">
        <v>250</v>
      </c>
      <c r="E204" s="511">
        <v>250</v>
      </c>
      <c r="F204" s="87"/>
      <c r="G204" s="87"/>
      <c r="H204" s="471"/>
      <c r="I204" s="471"/>
    </row>
    <row r="205" spans="1:9" ht="30" x14ac:dyDescent="0.25">
      <c r="A205" s="587"/>
      <c r="B205" s="445" t="s">
        <v>551</v>
      </c>
      <c r="C205" s="191" t="s">
        <v>1367</v>
      </c>
      <c r="D205" s="553">
        <v>150</v>
      </c>
      <c r="E205" s="511">
        <v>150</v>
      </c>
      <c r="F205" s="87"/>
      <c r="G205" s="87"/>
      <c r="H205" s="471"/>
      <c r="I205" s="471"/>
    </row>
    <row r="206" spans="1:9" ht="30" x14ac:dyDescent="0.25">
      <c r="A206" s="587"/>
      <c r="B206" s="445" t="s">
        <v>552</v>
      </c>
      <c r="C206" s="191" t="s">
        <v>1367</v>
      </c>
      <c r="D206" s="553">
        <v>300</v>
      </c>
      <c r="E206" s="511">
        <v>300</v>
      </c>
      <c r="F206" s="87"/>
      <c r="G206" s="87"/>
      <c r="H206" s="471"/>
      <c r="I206" s="471"/>
    </row>
    <row r="207" spans="1:9" ht="30" x14ac:dyDescent="0.25">
      <c r="A207" s="587"/>
      <c r="B207" s="445" t="s">
        <v>553</v>
      </c>
      <c r="C207" s="191" t="s">
        <v>1367</v>
      </c>
      <c r="D207" s="553">
        <v>50</v>
      </c>
      <c r="E207" s="511">
        <v>50</v>
      </c>
      <c r="F207" s="87"/>
      <c r="G207" s="87"/>
      <c r="H207" s="471"/>
      <c r="I207" s="471"/>
    </row>
    <row r="208" spans="1:9" ht="15.75" x14ac:dyDescent="0.25">
      <c r="A208" s="587"/>
      <c r="B208" s="445"/>
      <c r="C208" s="191"/>
      <c r="D208" s="553"/>
      <c r="E208" s="511"/>
      <c r="F208" s="87"/>
      <c r="G208" s="87"/>
      <c r="H208" s="471"/>
      <c r="I208" s="471"/>
    </row>
    <row r="209" spans="1:9" ht="15.75" x14ac:dyDescent="0.25">
      <c r="A209" s="587"/>
      <c r="B209" s="446" t="s">
        <v>554</v>
      </c>
      <c r="C209" s="191"/>
      <c r="D209" s="553"/>
      <c r="E209" s="511"/>
      <c r="F209" s="87"/>
      <c r="G209" s="87"/>
      <c r="H209" s="471"/>
      <c r="I209" s="471"/>
    </row>
    <row r="210" spans="1:9" ht="15.75" x14ac:dyDescent="0.25">
      <c r="A210" s="587"/>
      <c r="B210" s="445" t="s">
        <v>501</v>
      </c>
      <c r="C210" s="191" t="s">
        <v>1372</v>
      </c>
      <c r="D210" s="552">
        <v>100</v>
      </c>
      <c r="E210" s="510">
        <v>100</v>
      </c>
      <c r="F210" s="87"/>
      <c r="G210" s="87"/>
      <c r="H210" s="471"/>
      <c r="I210" s="471"/>
    </row>
    <row r="211" spans="1:9" ht="15.75" x14ac:dyDescent="0.25">
      <c r="A211" s="587"/>
      <c r="B211" s="445" t="s">
        <v>555</v>
      </c>
      <c r="C211" s="191" t="s">
        <v>1372</v>
      </c>
      <c r="D211" s="552">
        <v>150</v>
      </c>
      <c r="E211" s="510">
        <v>150</v>
      </c>
      <c r="F211" s="87"/>
      <c r="G211" s="87"/>
      <c r="H211" s="471"/>
      <c r="I211" s="471"/>
    </row>
    <row r="212" spans="1:9" ht="15.75" x14ac:dyDescent="0.25">
      <c r="A212" s="587"/>
      <c r="B212" s="445" t="s">
        <v>556</v>
      </c>
      <c r="C212" s="191" t="s">
        <v>1372</v>
      </c>
      <c r="D212" s="552">
        <v>200</v>
      </c>
      <c r="E212" s="510">
        <v>200</v>
      </c>
      <c r="F212" s="87"/>
      <c r="G212" s="87"/>
      <c r="H212" s="471"/>
      <c r="I212" s="471"/>
    </row>
    <row r="213" spans="1:9" ht="15.75" x14ac:dyDescent="0.25">
      <c r="A213" s="587"/>
      <c r="B213" s="445" t="s">
        <v>557</v>
      </c>
      <c r="C213" s="191" t="s">
        <v>1372</v>
      </c>
      <c r="D213" s="552">
        <v>150</v>
      </c>
      <c r="E213" s="510">
        <v>150</v>
      </c>
      <c r="F213" s="87"/>
      <c r="G213" s="87"/>
      <c r="H213" s="471"/>
      <c r="I213" s="471"/>
    </row>
    <row r="214" spans="1:9" ht="15.75" x14ac:dyDescent="0.25">
      <c r="A214" s="587"/>
      <c r="B214" s="445"/>
      <c r="C214" s="191"/>
      <c r="D214" s="552"/>
      <c r="E214" s="510"/>
      <c r="F214" s="87"/>
      <c r="G214" s="87"/>
      <c r="H214" s="471"/>
      <c r="I214" s="471"/>
    </row>
    <row r="215" spans="1:9" ht="15.75" x14ac:dyDescent="0.25">
      <c r="A215" s="587"/>
      <c r="B215" s="446" t="s">
        <v>558</v>
      </c>
      <c r="C215" s="191"/>
      <c r="D215" s="552"/>
      <c r="E215" s="510"/>
      <c r="F215" s="87"/>
      <c r="G215" s="87"/>
      <c r="H215" s="471"/>
      <c r="I215" s="471"/>
    </row>
    <row r="216" spans="1:9" ht="15.75" x14ac:dyDescent="0.25">
      <c r="A216" s="587"/>
      <c r="B216" s="445" t="s">
        <v>559</v>
      </c>
      <c r="C216" s="191"/>
      <c r="D216" s="551">
        <v>100</v>
      </c>
      <c r="E216" s="509">
        <v>100</v>
      </c>
      <c r="F216" s="87"/>
      <c r="G216" s="87"/>
      <c r="H216" s="471"/>
      <c r="I216" s="471"/>
    </row>
    <row r="217" spans="1:9" ht="15.75" x14ac:dyDescent="0.25">
      <c r="A217" s="587"/>
      <c r="B217" s="445" t="s">
        <v>560</v>
      </c>
      <c r="C217" s="191"/>
      <c r="D217" s="551">
        <v>50</v>
      </c>
      <c r="E217" s="509">
        <v>50</v>
      </c>
      <c r="F217" s="87"/>
      <c r="G217" s="87"/>
      <c r="H217" s="471"/>
      <c r="I217" s="471"/>
    </row>
    <row r="218" spans="1:9" ht="15.75" x14ac:dyDescent="0.25">
      <c r="A218" s="587"/>
      <c r="B218" s="445" t="s">
        <v>561</v>
      </c>
      <c r="C218" s="191"/>
      <c r="D218" s="551">
        <v>100</v>
      </c>
      <c r="E218" s="509">
        <v>100</v>
      </c>
      <c r="F218" s="87"/>
      <c r="G218" s="87"/>
      <c r="H218" s="471"/>
      <c r="I218" s="471"/>
    </row>
    <row r="219" spans="1:9" ht="15.75" x14ac:dyDescent="0.25">
      <c r="A219" s="587"/>
      <c r="B219" s="188"/>
      <c r="C219" s="188"/>
      <c r="D219" s="197"/>
      <c r="E219" s="190"/>
      <c r="F219" s="87"/>
      <c r="G219" s="87"/>
      <c r="H219" s="471"/>
      <c r="I219" s="471"/>
    </row>
    <row r="220" spans="1:9" ht="15.75" x14ac:dyDescent="0.25">
      <c r="A220" s="587"/>
      <c r="B220" s="188"/>
      <c r="C220" s="188"/>
      <c r="D220" s="197"/>
      <c r="E220" s="190"/>
      <c r="F220" s="87"/>
      <c r="G220" s="87"/>
      <c r="H220" s="471"/>
      <c r="I220" s="471"/>
    </row>
    <row r="221" spans="1:9" ht="15.75" x14ac:dyDescent="0.25">
      <c r="A221" s="587"/>
      <c r="B221" s="188"/>
      <c r="C221" s="188"/>
      <c r="D221" s="197"/>
      <c r="E221" s="190"/>
      <c r="F221" s="87"/>
      <c r="G221" s="87"/>
      <c r="H221" s="471"/>
      <c r="I221" s="471"/>
    </row>
    <row r="222" spans="1:9" ht="15.75" x14ac:dyDescent="0.25">
      <c r="A222" s="587"/>
      <c r="B222" s="520" t="s">
        <v>385</v>
      </c>
      <c r="C222" s="520" t="s">
        <v>383</v>
      </c>
      <c r="D222" s="520">
        <v>2019</v>
      </c>
      <c r="E222" s="521">
        <v>2021</v>
      </c>
      <c r="F222" s="87"/>
      <c r="G222" s="87"/>
      <c r="H222" s="471"/>
      <c r="I222" s="471"/>
    </row>
    <row r="223" spans="1:9" ht="15.75" x14ac:dyDescent="0.25">
      <c r="A223" s="587"/>
      <c r="B223" s="789" t="s">
        <v>562</v>
      </c>
      <c r="C223" s="789"/>
      <c r="D223" s="789"/>
      <c r="E223" s="588"/>
      <c r="F223" s="87"/>
      <c r="G223" s="87"/>
      <c r="H223" s="471"/>
      <c r="I223" s="471"/>
    </row>
    <row r="224" spans="1:9" s="480" customFormat="1" x14ac:dyDescent="0.2">
      <c r="A224" s="592"/>
      <c r="B224" s="188" t="s">
        <v>563</v>
      </c>
      <c r="C224" s="188" t="s">
        <v>1373</v>
      </c>
      <c r="D224" s="197">
        <v>200</v>
      </c>
      <c r="E224" s="190">
        <v>200</v>
      </c>
      <c r="F224" s="89"/>
      <c r="G224" s="89"/>
      <c r="H224" s="479"/>
      <c r="I224" s="479"/>
    </row>
    <row r="225" spans="1:9" s="480" customFormat="1" x14ac:dyDescent="0.2">
      <c r="A225" s="592"/>
      <c r="B225" s="188" t="s">
        <v>564</v>
      </c>
      <c r="C225" s="188" t="s">
        <v>1373</v>
      </c>
      <c r="D225" s="197">
        <v>50</v>
      </c>
      <c r="E225" s="190">
        <v>50</v>
      </c>
      <c r="F225" s="89"/>
      <c r="G225" s="89"/>
      <c r="H225" s="479"/>
      <c r="I225" s="479"/>
    </row>
    <row r="226" spans="1:9" s="480" customFormat="1" x14ac:dyDescent="0.2">
      <c r="A226" s="592"/>
      <c r="B226" s="188" t="s">
        <v>565</v>
      </c>
      <c r="C226" s="188" t="s">
        <v>1373</v>
      </c>
      <c r="D226" s="197">
        <v>20</v>
      </c>
      <c r="E226" s="190">
        <v>20</v>
      </c>
      <c r="F226" s="89"/>
      <c r="G226" s="89"/>
      <c r="H226" s="479"/>
      <c r="I226" s="479"/>
    </row>
    <row r="227" spans="1:9" ht="15.75" x14ac:dyDescent="0.25">
      <c r="A227" s="587"/>
      <c r="B227" s="736" t="s">
        <v>566</v>
      </c>
      <c r="C227" s="115" t="s">
        <v>1353</v>
      </c>
      <c r="D227" s="559">
        <v>1</v>
      </c>
      <c r="E227" s="198">
        <v>1</v>
      </c>
      <c r="F227" s="87"/>
      <c r="G227" s="87"/>
      <c r="H227" s="471"/>
      <c r="I227" s="471"/>
    </row>
    <row r="228" spans="1:9" ht="15.75" x14ac:dyDescent="0.25">
      <c r="A228" s="587"/>
      <c r="B228" s="736" t="s">
        <v>567</v>
      </c>
      <c r="C228" s="115" t="s">
        <v>1353</v>
      </c>
      <c r="D228" s="197">
        <v>1</v>
      </c>
      <c r="E228" s="190">
        <v>1</v>
      </c>
      <c r="F228" s="87"/>
      <c r="G228" s="87"/>
      <c r="H228" s="471"/>
      <c r="I228" s="471"/>
    </row>
    <row r="229" spans="1:9" ht="15.75" x14ac:dyDescent="0.25">
      <c r="A229" s="587"/>
      <c r="B229" s="188" t="s">
        <v>568</v>
      </c>
      <c r="C229" s="188" t="s">
        <v>1373</v>
      </c>
      <c r="D229" s="554">
        <v>1.5</v>
      </c>
      <c r="E229" s="158">
        <v>1.5</v>
      </c>
      <c r="F229" s="87"/>
      <c r="G229" s="87"/>
      <c r="H229" s="471"/>
      <c r="I229" s="471"/>
    </row>
    <row r="230" spans="1:9" ht="15.75" x14ac:dyDescent="0.25">
      <c r="A230" s="587"/>
      <c r="B230" s="188" t="s">
        <v>569</v>
      </c>
      <c r="C230" s="115" t="s">
        <v>1353</v>
      </c>
      <c r="D230" s="197">
        <v>1.5</v>
      </c>
      <c r="E230" s="190">
        <v>1.5</v>
      </c>
      <c r="F230" s="87"/>
      <c r="G230" s="87"/>
      <c r="H230" s="471"/>
      <c r="I230" s="471"/>
    </row>
    <row r="231" spans="1:9" ht="15.75" x14ac:dyDescent="0.25">
      <c r="A231" s="587"/>
      <c r="B231" s="188" t="s">
        <v>570</v>
      </c>
      <c r="C231" s="115" t="s">
        <v>1353</v>
      </c>
      <c r="D231" s="197">
        <v>5</v>
      </c>
      <c r="E231" s="190">
        <v>5</v>
      </c>
      <c r="F231" s="87"/>
      <c r="G231" s="87"/>
      <c r="H231" s="471"/>
      <c r="I231" s="471"/>
    </row>
    <row r="232" spans="1:9" ht="15.75" x14ac:dyDescent="0.25">
      <c r="A232" s="587"/>
      <c r="B232" s="188" t="s">
        <v>571</v>
      </c>
      <c r="C232" s="115"/>
      <c r="D232" s="197">
        <v>5</v>
      </c>
      <c r="E232" s="190">
        <v>5</v>
      </c>
      <c r="F232" s="87"/>
      <c r="G232" s="87"/>
      <c r="H232" s="471"/>
      <c r="I232" s="471"/>
    </row>
    <row r="233" spans="1:9" ht="15.75" x14ac:dyDescent="0.25">
      <c r="A233" s="587"/>
      <c r="B233" s="188" t="s">
        <v>572</v>
      </c>
      <c r="C233" s="115"/>
      <c r="D233" s="197">
        <v>10</v>
      </c>
      <c r="E233" s="190">
        <v>10</v>
      </c>
      <c r="F233" s="87"/>
      <c r="G233" s="87"/>
      <c r="H233" s="471"/>
      <c r="I233" s="471"/>
    </row>
    <row r="234" spans="1:9" ht="15.75" x14ac:dyDescent="0.25">
      <c r="A234" s="587"/>
      <c r="B234" s="187" t="s">
        <v>573</v>
      </c>
      <c r="C234" s="188"/>
      <c r="D234" s="197"/>
      <c r="E234" s="190"/>
      <c r="F234" s="87"/>
      <c r="G234" s="87"/>
      <c r="H234" s="471"/>
      <c r="I234" s="471"/>
    </row>
    <row r="235" spans="1:9" ht="15.75" x14ac:dyDescent="0.25">
      <c r="A235" s="587"/>
      <c r="B235" s="188" t="s">
        <v>574</v>
      </c>
      <c r="C235" s="188" t="s">
        <v>1374</v>
      </c>
      <c r="D235" s="197">
        <v>1</v>
      </c>
      <c r="E235" s="190">
        <v>1</v>
      </c>
      <c r="F235" s="87"/>
      <c r="G235" s="87"/>
      <c r="H235" s="471"/>
      <c r="I235" s="471"/>
    </row>
    <row r="236" spans="1:9" ht="15.75" x14ac:dyDescent="0.25">
      <c r="A236" s="587"/>
      <c r="B236" s="188" t="s">
        <v>1375</v>
      </c>
      <c r="C236" s="188" t="s">
        <v>1376</v>
      </c>
      <c r="D236" s="197">
        <v>1.5</v>
      </c>
      <c r="E236" s="190">
        <v>1.5</v>
      </c>
      <c r="F236" s="87"/>
      <c r="G236" s="87"/>
      <c r="H236" s="471"/>
      <c r="I236" s="471"/>
    </row>
    <row r="237" spans="1:9" ht="15.75" x14ac:dyDescent="0.25">
      <c r="A237" s="587"/>
      <c r="B237" s="188" t="s">
        <v>1377</v>
      </c>
      <c r="C237" s="115" t="s">
        <v>1353</v>
      </c>
      <c r="D237" s="197">
        <v>0.5</v>
      </c>
      <c r="E237" s="190">
        <v>0.5</v>
      </c>
      <c r="F237" s="87"/>
      <c r="G237" s="87"/>
      <c r="H237" s="471"/>
      <c r="I237" s="471"/>
    </row>
    <row r="238" spans="1:9" ht="15.75" x14ac:dyDescent="0.25">
      <c r="A238" s="587"/>
      <c r="B238" s="188" t="s">
        <v>575</v>
      </c>
      <c r="C238" s="188" t="s">
        <v>1373</v>
      </c>
      <c r="D238" s="197">
        <v>1</v>
      </c>
      <c r="E238" s="190">
        <v>1</v>
      </c>
      <c r="F238" s="87"/>
      <c r="G238" s="87"/>
      <c r="H238" s="471"/>
      <c r="I238" s="471"/>
    </row>
    <row r="239" spans="1:9" ht="15.75" x14ac:dyDescent="0.25">
      <c r="A239" s="587"/>
      <c r="B239" s="188" t="s">
        <v>576</v>
      </c>
      <c r="C239" s="188" t="s">
        <v>1374</v>
      </c>
      <c r="D239" s="197">
        <v>2</v>
      </c>
      <c r="E239" s="190">
        <v>2</v>
      </c>
      <c r="F239" s="87"/>
      <c r="G239" s="87"/>
      <c r="H239" s="471"/>
      <c r="I239" s="471"/>
    </row>
    <row r="240" spans="1:9" ht="15.75" x14ac:dyDescent="0.25">
      <c r="A240" s="587"/>
      <c r="B240" s="188" t="s">
        <v>577</v>
      </c>
      <c r="C240" s="188" t="s">
        <v>1376</v>
      </c>
      <c r="D240" s="197">
        <v>3</v>
      </c>
      <c r="E240" s="190">
        <v>3</v>
      </c>
      <c r="F240" s="87"/>
      <c r="G240" s="87"/>
      <c r="H240" s="471"/>
      <c r="I240" s="471"/>
    </row>
    <row r="241" spans="1:9" ht="15.75" x14ac:dyDescent="0.25">
      <c r="A241" s="587"/>
      <c r="B241" s="188" t="s">
        <v>578</v>
      </c>
      <c r="C241" s="188" t="s">
        <v>1374</v>
      </c>
      <c r="D241" s="197">
        <v>1</v>
      </c>
      <c r="E241" s="190">
        <v>1</v>
      </c>
      <c r="F241" s="87"/>
      <c r="G241" s="87"/>
      <c r="H241" s="471"/>
      <c r="I241" s="471"/>
    </row>
    <row r="242" spans="1:9" ht="15.75" x14ac:dyDescent="0.25">
      <c r="A242" s="587"/>
      <c r="B242" s="188" t="s">
        <v>579</v>
      </c>
      <c r="C242" s="188" t="s">
        <v>1376</v>
      </c>
      <c r="D242" s="197">
        <v>2</v>
      </c>
      <c r="E242" s="190">
        <v>2</v>
      </c>
      <c r="F242" s="87"/>
      <c r="G242" s="87"/>
      <c r="H242" s="471"/>
      <c r="I242" s="471"/>
    </row>
    <row r="243" spans="1:9" ht="15.75" x14ac:dyDescent="0.25">
      <c r="A243" s="587"/>
      <c r="B243" s="188" t="s">
        <v>580</v>
      </c>
      <c r="C243" s="188" t="s">
        <v>1374</v>
      </c>
      <c r="D243" s="197">
        <v>1</v>
      </c>
      <c r="E243" s="190">
        <v>1</v>
      </c>
      <c r="F243" s="87"/>
      <c r="G243" s="87"/>
      <c r="H243" s="471"/>
      <c r="I243" s="471"/>
    </row>
    <row r="244" spans="1:9" ht="15.75" x14ac:dyDescent="0.25">
      <c r="A244" s="587"/>
      <c r="B244" s="188" t="s">
        <v>581</v>
      </c>
      <c r="C244" s="188" t="s">
        <v>1376</v>
      </c>
      <c r="D244" s="197">
        <v>1.5</v>
      </c>
      <c r="E244" s="190">
        <v>1.5</v>
      </c>
      <c r="F244" s="87"/>
      <c r="G244" s="87"/>
      <c r="H244" s="471"/>
      <c r="I244" s="471"/>
    </row>
    <row r="245" spans="1:9" ht="15.75" x14ac:dyDescent="0.25">
      <c r="A245" s="587"/>
      <c r="B245" s="188" t="s">
        <v>582</v>
      </c>
      <c r="C245" s="188" t="s">
        <v>1378</v>
      </c>
      <c r="D245" s="197">
        <v>1</v>
      </c>
      <c r="E245" s="190">
        <v>1</v>
      </c>
      <c r="F245" s="87"/>
      <c r="G245" s="87"/>
      <c r="H245" s="471"/>
      <c r="I245" s="471"/>
    </row>
    <row r="246" spans="1:9" ht="15.75" x14ac:dyDescent="0.25">
      <c r="A246" s="587"/>
      <c r="B246" s="188" t="s">
        <v>583</v>
      </c>
      <c r="C246" s="188" t="s">
        <v>1374</v>
      </c>
      <c r="D246" s="197">
        <v>1</v>
      </c>
      <c r="E246" s="190">
        <v>1</v>
      </c>
      <c r="F246" s="87"/>
      <c r="G246" s="87"/>
      <c r="H246" s="471"/>
      <c r="I246" s="471"/>
    </row>
    <row r="247" spans="1:9" ht="15.75" x14ac:dyDescent="0.25">
      <c r="A247" s="587"/>
      <c r="B247" s="188" t="s">
        <v>584</v>
      </c>
      <c r="C247" s="188" t="s">
        <v>1374</v>
      </c>
      <c r="D247" s="197">
        <v>1.5</v>
      </c>
      <c r="E247" s="190">
        <v>1.5</v>
      </c>
      <c r="F247" s="87"/>
      <c r="G247" s="87"/>
      <c r="H247" s="471"/>
      <c r="I247" s="471"/>
    </row>
    <row r="248" spans="1:9" ht="15.75" x14ac:dyDescent="0.25">
      <c r="A248" s="587"/>
      <c r="B248" s="188" t="s">
        <v>585</v>
      </c>
      <c r="C248" s="188" t="s">
        <v>1376</v>
      </c>
      <c r="D248" s="197">
        <v>2</v>
      </c>
      <c r="E248" s="190">
        <v>2</v>
      </c>
      <c r="F248" s="87"/>
      <c r="G248" s="87"/>
      <c r="H248" s="471"/>
      <c r="I248" s="471"/>
    </row>
    <row r="249" spans="1:9" ht="15.75" x14ac:dyDescent="0.25">
      <c r="A249" s="587"/>
      <c r="B249" s="188" t="s">
        <v>586</v>
      </c>
      <c r="C249" s="188" t="s">
        <v>1374</v>
      </c>
      <c r="D249" s="197">
        <v>1</v>
      </c>
      <c r="E249" s="190">
        <v>1</v>
      </c>
      <c r="F249" s="87"/>
      <c r="G249" s="87"/>
      <c r="H249" s="471"/>
      <c r="I249" s="471"/>
    </row>
    <row r="250" spans="1:9" ht="15.75" x14ac:dyDescent="0.25">
      <c r="A250" s="587"/>
      <c r="B250" s="188" t="s">
        <v>587</v>
      </c>
      <c r="C250" s="188" t="s">
        <v>1374</v>
      </c>
      <c r="D250" s="197">
        <v>1</v>
      </c>
      <c r="E250" s="190">
        <v>1</v>
      </c>
      <c r="F250" s="87"/>
      <c r="G250" s="87"/>
      <c r="H250" s="471"/>
      <c r="I250" s="471"/>
    </row>
    <row r="251" spans="1:9" ht="15.75" x14ac:dyDescent="0.25">
      <c r="A251" s="587"/>
      <c r="B251" s="188" t="s">
        <v>588</v>
      </c>
      <c r="C251" s="188" t="s">
        <v>1374</v>
      </c>
      <c r="D251" s="197">
        <v>1</v>
      </c>
      <c r="E251" s="190">
        <v>1</v>
      </c>
      <c r="F251" s="87"/>
      <c r="G251" s="87"/>
      <c r="H251" s="471"/>
      <c r="I251" s="471"/>
    </row>
    <row r="252" spans="1:9" ht="15.75" x14ac:dyDescent="0.25">
      <c r="A252" s="587"/>
      <c r="B252" s="188" t="s">
        <v>589</v>
      </c>
      <c r="C252" s="188" t="s">
        <v>1376</v>
      </c>
      <c r="D252" s="197">
        <v>1.5</v>
      </c>
      <c r="E252" s="190">
        <v>1.5</v>
      </c>
      <c r="F252" s="87"/>
      <c r="G252" s="87"/>
      <c r="H252" s="471"/>
      <c r="I252" s="471"/>
    </row>
    <row r="253" spans="1:9" ht="15.75" x14ac:dyDescent="0.25">
      <c r="A253" s="587"/>
      <c r="B253" s="188" t="s">
        <v>590</v>
      </c>
      <c r="C253" s="188" t="s">
        <v>1379</v>
      </c>
      <c r="D253" s="197">
        <v>1.5</v>
      </c>
      <c r="E253" s="190">
        <v>1.5</v>
      </c>
      <c r="F253" s="87"/>
      <c r="G253" s="87"/>
      <c r="H253" s="471"/>
      <c r="I253" s="471"/>
    </row>
    <row r="254" spans="1:9" ht="15.75" x14ac:dyDescent="0.25">
      <c r="A254" s="587"/>
      <c r="B254" s="188" t="s">
        <v>591</v>
      </c>
      <c r="C254" s="188" t="s">
        <v>1380</v>
      </c>
      <c r="D254" s="197">
        <v>0.5</v>
      </c>
      <c r="E254" s="190">
        <v>0.5</v>
      </c>
      <c r="F254" s="87"/>
      <c r="G254" s="87"/>
      <c r="H254" s="471"/>
      <c r="I254" s="471"/>
    </row>
    <row r="255" spans="1:9" ht="15.75" x14ac:dyDescent="0.25">
      <c r="A255" s="587"/>
      <c r="B255" s="188" t="s">
        <v>592</v>
      </c>
      <c r="C255" s="188" t="s">
        <v>1381</v>
      </c>
      <c r="D255" s="197">
        <v>6</v>
      </c>
      <c r="E255" s="190">
        <v>6</v>
      </c>
      <c r="F255" s="87"/>
      <c r="G255" s="87"/>
      <c r="H255" s="471"/>
      <c r="I255" s="471"/>
    </row>
    <row r="256" spans="1:9" ht="15.75" x14ac:dyDescent="0.25">
      <c r="A256" s="587"/>
      <c r="B256" s="188" t="s">
        <v>593</v>
      </c>
      <c r="C256" s="188" t="s">
        <v>1374</v>
      </c>
      <c r="D256" s="197">
        <v>1</v>
      </c>
      <c r="E256" s="190">
        <v>1</v>
      </c>
      <c r="F256" s="87"/>
      <c r="G256" s="87"/>
      <c r="H256" s="471"/>
      <c r="I256" s="471"/>
    </row>
    <row r="257" spans="1:9" ht="15.75" x14ac:dyDescent="0.25">
      <c r="A257" s="587"/>
      <c r="B257" s="188" t="s">
        <v>594</v>
      </c>
      <c r="C257" s="188" t="s">
        <v>1376</v>
      </c>
      <c r="D257" s="197">
        <v>2</v>
      </c>
      <c r="E257" s="190">
        <v>2</v>
      </c>
      <c r="F257" s="87"/>
      <c r="G257" s="87"/>
      <c r="H257" s="471"/>
      <c r="I257" s="471"/>
    </row>
    <row r="258" spans="1:9" ht="15.75" x14ac:dyDescent="0.25">
      <c r="A258" s="587"/>
      <c r="B258" s="188" t="s">
        <v>595</v>
      </c>
      <c r="C258" s="188" t="s">
        <v>1382</v>
      </c>
      <c r="D258" s="554">
        <v>1</v>
      </c>
      <c r="E258" s="158">
        <v>1</v>
      </c>
      <c r="F258" s="87"/>
      <c r="G258" s="87"/>
      <c r="H258" s="471"/>
      <c r="I258" s="471"/>
    </row>
    <row r="259" spans="1:9" ht="15.75" x14ac:dyDescent="0.25">
      <c r="A259" s="587"/>
      <c r="B259" s="188" t="s">
        <v>596</v>
      </c>
      <c r="C259" s="188" t="s">
        <v>1383</v>
      </c>
      <c r="D259" s="197">
        <v>20</v>
      </c>
      <c r="E259" s="190">
        <v>20</v>
      </c>
      <c r="F259" s="87"/>
      <c r="G259" s="87"/>
      <c r="H259" s="471"/>
      <c r="I259" s="471"/>
    </row>
    <row r="260" spans="1:9" ht="15.75" x14ac:dyDescent="0.25">
      <c r="A260" s="587"/>
      <c r="B260" s="188" t="s">
        <v>597</v>
      </c>
      <c r="C260" s="188" t="s">
        <v>1384</v>
      </c>
      <c r="D260" s="197">
        <v>50</v>
      </c>
      <c r="E260" s="190">
        <v>50</v>
      </c>
      <c r="F260" s="87"/>
      <c r="G260" s="87"/>
      <c r="H260" s="471"/>
      <c r="I260" s="471"/>
    </row>
    <row r="261" spans="1:9" ht="15.75" x14ac:dyDescent="0.25">
      <c r="A261" s="587"/>
      <c r="B261" s="188" t="s">
        <v>598</v>
      </c>
      <c r="C261" s="188" t="s">
        <v>1385</v>
      </c>
      <c r="D261" s="197">
        <v>40</v>
      </c>
      <c r="E261" s="190">
        <v>40</v>
      </c>
      <c r="F261" s="87"/>
      <c r="G261" s="87"/>
      <c r="H261" s="471"/>
      <c r="I261" s="471"/>
    </row>
    <row r="262" spans="1:9" ht="15.75" x14ac:dyDescent="0.25">
      <c r="A262" s="587"/>
      <c r="B262" s="188" t="s">
        <v>599</v>
      </c>
      <c r="C262" s="188"/>
      <c r="D262" s="197">
        <v>30</v>
      </c>
      <c r="E262" s="190">
        <v>30</v>
      </c>
      <c r="F262" s="87"/>
      <c r="G262" s="87"/>
      <c r="H262" s="471"/>
      <c r="I262" s="471"/>
    </row>
    <row r="263" spans="1:9" ht="30" x14ac:dyDescent="0.25">
      <c r="A263" s="587"/>
      <c r="B263" s="736" t="s">
        <v>602</v>
      </c>
      <c r="C263" s="159" t="s">
        <v>1348</v>
      </c>
      <c r="D263" s="560" t="s">
        <v>603</v>
      </c>
      <c r="E263" s="200" t="s">
        <v>603</v>
      </c>
      <c r="F263" s="87"/>
      <c r="G263" s="87"/>
      <c r="H263" s="471"/>
      <c r="I263" s="471"/>
    </row>
    <row r="264" spans="1:9" ht="15.75" x14ac:dyDescent="0.25">
      <c r="A264" s="587"/>
      <c r="B264" s="188" t="s">
        <v>604</v>
      </c>
      <c r="C264" s="188" t="s">
        <v>1386</v>
      </c>
      <c r="D264" s="197">
        <v>60</v>
      </c>
      <c r="E264" s="190">
        <v>60</v>
      </c>
      <c r="F264" s="87"/>
      <c r="G264" s="87"/>
      <c r="H264" s="471"/>
      <c r="I264" s="471"/>
    </row>
    <row r="265" spans="1:9" ht="15.75" x14ac:dyDescent="0.25">
      <c r="A265" s="587"/>
      <c r="B265" s="188" t="s">
        <v>605</v>
      </c>
      <c r="C265" s="188"/>
      <c r="D265" s="197">
        <v>40</v>
      </c>
      <c r="E265" s="190">
        <v>40</v>
      </c>
      <c r="F265" s="87"/>
      <c r="G265" s="87"/>
      <c r="H265" s="471"/>
      <c r="I265" s="471"/>
    </row>
    <row r="266" spans="1:9" ht="15.75" x14ac:dyDescent="0.25">
      <c r="A266" s="587"/>
      <c r="B266" s="188" t="s">
        <v>606</v>
      </c>
      <c r="C266" s="188" t="s">
        <v>1384</v>
      </c>
      <c r="D266" s="197">
        <v>30</v>
      </c>
      <c r="E266" s="190">
        <v>30</v>
      </c>
      <c r="F266" s="87"/>
      <c r="G266" s="87"/>
      <c r="H266" s="471"/>
      <c r="I266" s="471"/>
    </row>
    <row r="267" spans="1:9" ht="15.75" x14ac:dyDescent="0.25">
      <c r="A267" s="587"/>
      <c r="B267" s="188" t="s">
        <v>607</v>
      </c>
      <c r="C267" s="188" t="s">
        <v>1385</v>
      </c>
      <c r="D267" s="197">
        <v>20</v>
      </c>
      <c r="E267" s="190">
        <v>20</v>
      </c>
      <c r="F267" s="87"/>
      <c r="G267" s="87"/>
      <c r="H267" s="471"/>
      <c r="I267" s="471"/>
    </row>
    <row r="268" spans="1:9" ht="15.75" x14ac:dyDescent="0.25">
      <c r="A268" s="587"/>
      <c r="B268" s="188" t="s">
        <v>608</v>
      </c>
      <c r="C268" s="188" t="s">
        <v>1387</v>
      </c>
      <c r="D268" s="197">
        <v>5</v>
      </c>
      <c r="E268" s="190">
        <v>5</v>
      </c>
      <c r="F268" s="87"/>
      <c r="G268" s="87"/>
      <c r="H268" s="471"/>
      <c r="I268" s="471"/>
    </row>
    <row r="269" spans="1:9" ht="15.75" x14ac:dyDescent="0.25">
      <c r="A269" s="587"/>
      <c r="B269" s="188" t="s">
        <v>609</v>
      </c>
      <c r="C269" s="188" t="s">
        <v>1388</v>
      </c>
      <c r="D269" s="197">
        <v>3</v>
      </c>
      <c r="E269" s="190">
        <v>3</v>
      </c>
      <c r="F269" s="87"/>
      <c r="G269" s="87"/>
      <c r="H269" s="471"/>
      <c r="I269" s="471"/>
    </row>
    <row r="270" spans="1:9" s="500" customFormat="1" ht="15.75" x14ac:dyDescent="0.25">
      <c r="A270" s="592"/>
      <c r="B270" s="735" t="s">
        <v>1389</v>
      </c>
      <c r="C270" s="187"/>
      <c r="D270" s="501"/>
      <c r="E270" s="160"/>
      <c r="F270" s="89"/>
      <c r="G270" s="89"/>
      <c r="H270" s="479"/>
      <c r="I270" s="479"/>
    </row>
    <row r="271" spans="1:9" s="500" customFormat="1" ht="15.75" x14ac:dyDescent="0.25">
      <c r="A271" s="592"/>
      <c r="B271" s="188" t="s">
        <v>1390</v>
      </c>
      <c r="C271" s="188"/>
      <c r="D271" s="197">
        <v>25</v>
      </c>
      <c r="E271" s="190">
        <v>25</v>
      </c>
      <c r="F271" s="89"/>
      <c r="G271" s="89"/>
      <c r="H271" s="479"/>
      <c r="I271" s="479"/>
    </row>
    <row r="272" spans="1:9" s="500" customFormat="1" ht="15.75" x14ac:dyDescent="0.25">
      <c r="A272" s="592"/>
      <c r="B272" s="188" t="s">
        <v>1391</v>
      </c>
      <c r="C272" s="188"/>
      <c r="D272" s="197">
        <v>15</v>
      </c>
      <c r="E272" s="190">
        <v>15</v>
      </c>
      <c r="F272" s="89"/>
      <c r="G272" s="89"/>
      <c r="H272" s="479"/>
      <c r="I272" s="479"/>
    </row>
    <row r="273" spans="1:9" s="500" customFormat="1" ht="15.75" x14ac:dyDescent="0.25">
      <c r="A273" s="592"/>
      <c r="B273" s="188" t="s">
        <v>1392</v>
      </c>
      <c r="C273" s="188"/>
      <c r="D273" s="197">
        <v>10</v>
      </c>
      <c r="E273" s="190">
        <v>10</v>
      </c>
      <c r="F273" s="89"/>
      <c r="G273" s="89"/>
      <c r="H273" s="479"/>
      <c r="I273" s="479"/>
    </row>
    <row r="274" spans="1:9" ht="15.75" x14ac:dyDescent="0.25">
      <c r="A274" s="587"/>
      <c r="B274" s="735" t="s">
        <v>610</v>
      </c>
      <c r="C274" s="188"/>
      <c r="D274" s="548"/>
      <c r="E274" s="127"/>
      <c r="F274" s="87"/>
      <c r="G274" s="87"/>
      <c r="H274" s="471"/>
      <c r="I274" s="471"/>
    </row>
    <row r="275" spans="1:9" ht="15.75" x14ac:dyDescent="0.25">
      <c r="A275" s="587"/>
      <c r="B275" s="188" t="s">
        <v>611</v>
      </c>
      <c r="C275" s="188" t="s">
        <v>1393</v>
      </c>
      <c r="D275" s="197">
        <v>8</v>
      </c>
      <c r="E275" s="190">
        <v>8</v>
      </c>
      <c r="F275" s="87"/>
      <c r="G275" s="87"/>
      <c r="H275" s="471"/>
      <c r="I275" s="471"/>
    </row>
    <row r="276" spans="1:9" ht="15.75" x14ac:dyDescent="0.25">
      <c r="A276" s="587"/>
      <c r="B276" s="188" t="s">
        <v>612</v>
      </c>
      <c r="C276" s="188" t="s">
        <v>1385</v>
      </c>
      <c r="D276" s="197">
        <v>4</v>
      </c>
      <c r="E276" s="190">
        <v>4</v>
      </c>
      <c r="F276" s="87"/>
      <c r="G276" s="87"/>
      <c r="H276" s="471"/>
      <c r="I276" s="471"/>
    </row>
    <row r="277" spans="1:9" ht="15.75" x14ac:dyDescent="0.25">
      <c r="A277" s="587"/>
      <c r="B277" s="188" t="s">
        <v>613</v>
      </c>
      <c r="C277" s="188" t="s">
        <v>1385</v>
      </c>
      <c r="D277" s="197">
        <v>4</v>
      </c>
      <c r="E277" s="190">
        <v>4</v>
      </c>
      <c r="F277" s="87"/>
      <c r="G277" s="87"/>
      <c r="H277" s="471"/>
      <c r="I277" s="471"/>
    </row>
    <row r="278" spans="1:9" ht="15.75" x14ac:dyDescent="0.25">
      <c r="A278" s="587"/>
      <c r="B278" s="188" t="s">
        <v>614</v>
      </c>
      <c r="C278" s="188" t="s">
        <v>1394</v>
      </c>
      <c r="D278" s="197">
        <v>30</v>
      </c>
      <c r="E278" s="190">
        <v>30</v>
      </c>
      <c r="F278" s="87"/>
      <c r="G278" s="87"/>
      <c r="H278" s="471"/>
      <c r="I278" s="471"/>
    </row>
    <row r="279" spans="1:9" ht="15.75" x14ac:dyDescent="0.25">
      <c r="A279" s="587"/>
      <c r="B279" s="188" t="s">
        <v>615</v>
      </c>
      <c r="C279" s="188" t="s">
        <v>1395</v>
      </c>
      <c r="D279" s="197">
        <v>48</v>
      </c>
      <c r="E279" s="190">
        <v>48</v>
      </c>
      <c r="F279" s="87"/>
      <c r="G279" s="87"/>
      <c r="H279" s="471"/>
      <c r="I279" s="471"/>
    </row>
    <row r="280" spans="1:9" ht="15.75" x14ac:dyDescent="0.25">
      <c r="A280" s="587"/>
      <c r="B280" s="736" t="s">
        <v>616</v>
      </c>
      <c r="C280" s="188" t="s">
        <v>1396</v>
      </c>
      <c r="D280" s="197">
        <v>50</v>
      </c>
      <c r="E280" s="190">
        <v>50</v>
      </c>
      <c r="F280" s="87"/>
      <c r="G280" s="87"/>
      <c r="H280" s="471"/>
      <c r="I280" s="471"/>
    </row>
    <row r="281" spans="1:9" ht="15.75" x14ac:dyDescent="0.25">
      <c r="A281" s="587"/>
      <c r="B281" s="188" t="s">
        <v>617</v>
      </c>
      <c r="C281" s="188" t="s">
        <v>1397</v>
      </c>
      <c r="D281" s="197">
        <v>0.2</v>
      </c>
      <c r="E281" s="190">
        <v>0.2</v>
      </c>
      <c r="F281" s="87"/>
      <c r="G281" s="87"/>
      <c r="H281" s="471"/>
      <c r="I281" s="471"/>
    </row>
    <row r="282" spans="1:9" ht="15.75" x14ac:dyDescent="0.25">
      <c r="A282" s="587"/>
      <c r="B282" s="187" t="s">
        <v>1398</v>
      </c>
      <c r="C282" s="187"/>
      <c r="D282" s="548"/>
      <c r="E282" s="127"/>
      <c r="F282" s="87"/>
      <c r="G282" s="87"/>
      <c r="H282" s="471"/>
      <c r="I282" s="471"/>
    </row>
    <row r="283" spans="1:9" ht="15.75" x14ac:dyDescent="0.25">
      <c r="A283" s="587"/>
      <c r="B283" s="188" t="s">
        <v>1399</v>
      </c>
      <c r="C283" s="188" t="s">
        <v>1400</v>
      </c>
      <c r="D283" s="197">
        <v>150</v>
      </c>
      <c r="E283" s="190">
        <v>150</v>
      </c>
      <c r="F283" s="87"/>
      <c r="G283" s="87"/>
      <c r="H283" s="471"/>
      <c r="I283" s="471"/>
    </row>
    <row r="284" spans="1:9" ht="15.75" x14ac:dyDescent="0.25">
      <c r="A284" s="587"/>
      <c r="B284" s="188" t="s">
        <v>1401</v>
      </c>
      <c r="C284" s="115" t="s">
        <v>1353</v>
      </c>
      <c r="D284" s="197">
        <v>200</v>
      </c>
      <c r="E284" s="190">
        <v>200</v>
      </c>
      <c r="F284" s="87"/>
      <c r="G284" s="87"/>
      <c r="H284" s="471"/>
      <c r="I284" s="471"/>
    </row>
    <row r="285" spans="1:9" ht="15.75" x14ac:dyDescent="0.25">
      <c r="A285" s="587"/>
      <c r="B285" s="188" t="s">
        <v>1402</v>
      </c>
      <c r="C285" s="115" t="s">
        <v>1353</v>
      </c>
      <c r="D285" s="197">
        <v>200</v>
      </c>
      <c r="E285" s="190">
        <v>200</v>
      </c>
      <c r="F285" s="87"/>
      <c r="G285" s="87"/>
      <c r="H285" s="471"/>
      <c r="I285" s="471"/>
    </row>
    <row r="286" spans="1:9" ht="15.75" x14ac:dyDescent="0.25">
      <c r="A286" s="587"/>
      <c r="B286" s="188" t="s">
        <v>1403</v>
      </c>
      <c r="C286" s="115" t="s">
        <v>1353</v>
      </c>
      <c r="D286" s="197">
        <v>250</v>
      </c>
      <c r="E286" s="190">
        <v>250</v>
      </c>
      <c r="F286" s="87"/>
      <c r="G286" s="87"/>
      <c r="H286" s="471"/>
      <c r="I286" s="471"/>
    </row>
    <row r="287" spans="1:9" ht="15.75" x14ac:dyDescent="0.25">
      <c r="A287" s="587"/>
      <c r="B287" s="188" t="s">
        <v>1404</v>
      </c>
      <c r="C287" s="188"/>
      <c r="D287" s="197">
        <v>300</v>
      </c>
      <c r="E287" s="190">
        <v>300</v>
      </c>
      <c r="F287" s="87"/>
      <c r="G287" s="87"/>
      <c r="H287" s="471"/>
      <c r="I287" s="471"/>
    </row>
    <row r="288" spans="1:9" s="480" customFormat="1" x14ac:dyDescent="0.2">
      <c r="A288" s="592"/>
      <c r="B288" s="188" t="s">
        <v>1517</v>
      </c>
      <c r="C288" s="188" t="s">
        <v>1397</v>
      </c>
      <c r="D288" s="197">
        <v>50</v>
      </c>
      <c r="E288" s="190">
        <v>50</v>
      </c>
      <c r="F288" s="89"/>
      <c r="G288" s="89"/>
      <c r="H288" s="479"/>
      <c r="I288" s="479"/>
    </row>
    <row r="289" spans="1:9" s="480" customFormat="1" x14ac:dyDescent="0.2">
      <c r="A289" s="592"/>
      <c r="B289" s="188" t="s">
        <v>1518</v>
      </c>
      <c r="C289" s="188"/>
      <c r="D289" s="197"/>
      <c r="E289" s="190"/>
      <c r="F289" s="89"/>
      <c r="G289" s="89"/>
      <c r="H289" s="479"/>
      <c r="I289" s="479"/>
    </row>
    <row r="290" spans="1:9" s="480" customFormat="1" x14ac:dyDescent="0.2">
      <c r="A290" s="592"/>
      <c r="B290" s="188" t="s">
        <v>619</v>
      </c>
      <c r="C290" s="188" t="s">
        <v>1405</v>
      </c>
      <c r="D290" s="501"/>
      <c r="E290" s="160"/>
      <c r="F290" s="89"/>
      <c r="G290" s="89"/>
      <c r="H290" s="479"/>
      <c r="I290" s="479"/>
    </row>
    <row r="291" spans="1:9" s="480" customFormat="1" x14ac:dyDescent="0.2">
      <c r="A291" s="592"/>
      <c r="B291" s="188" t="s">
        <v>620</v>
      </c>
      <c r="C291" s="188" t="s">
        <v>1405</v>
      </c>
      <c r="D291" s="197">
        <v>100</v>
      </c>
      <c r="E291" s="190">
        <v>100</v>
      </c>
      <c r="F291" s="89"/>
      <c r="G291" s="89"/>
      <c r="H291" s="479"/>
      <c r="I291" s="479"/>
    </row>
    <row r="292" spans="1:9" s="480" customFormat="1" x14ac:dyDescent="0.2">
      <c r="A292" s="592"/>
      <c r="B292" s="188" t="s">
        <v>621</v>
      </c>
      <c r="C292" s="188" t="s">
        <v>1405</v>
      </c>
      <c r="D292" s="197">
        <v>80</v>
      </c>
      <c r="E292" s="190">
        <v>80</v>
      </c>
      <c r="F292" s="89"/>
      <c r="G292" s="89"/>
      <c r="H292" s="479"/>
      <c r="I292" s="479"/>
    </row>
    <row r="293" spans="1:9" s="480" customFormat="1" x14ac:dyDescent="0.2">
      <c r="A293" s="592"/>
      <c r="B293" s="188" t="s">
        <v>622</v>
      </c>
      <c r="C293" s="188" t="s">
        <v>1405</v>
      </c>
      <c r="D293" s="197">
        <v>60</v>
      </c>
      <c r="E293" s="190">
        <v>60</v>
      </c>
      <c r="F293" s="89"/>
      <c r="G293" s="89"/>
      <c r="H293" s="479"/>
      <c r="I293" s="479"/>
    </row>
    <row r="294" spans="1:9" s="480" customFormat="1" x14ac:dyDescent="0.2">
      <c r="A294" s="592"/>
      <c r="B294" s="188" t="s">
        <v>623</v>
      </c>
      <c r="C294" s="188"/>
      <c r="D294" s="197"/>
      <c r="E294" s="190"/>
      <c r="F294" s="89"/>
      <c r="G294" s="89"/>
      <c r="H294" s="479"/>
      <c r="I294" s="479"/>
    </row>
    <row r="295" spans="1:9" s="480" customFormat="1" x14ac:dyDescent="0.2">
      <c r="A295" s="592"/>
      <c r="B295" s="188" t="s">
        <v>624</v>
      </c>
      <c r="C295" s="188" t="s">
        <v>1406</v>
      </c>
      <c r="D295" s="197">
        <v>0.5</v>
      </c>
      <c r="E295" s="190">
        <v>0.5</v>
      </c>
      <c r="F295" s="89"/>
      <c r="G295" s="89"/>
      <c r="H295" s="479"/>
      <c r="I295" s="479"/>
    </row>
    <row r="296" spans="1:9" s="480" customFormat="1" x14ac:dyDescent="0.2">
      <c r="A296" s="592"/>
      <c r="B296" s="188" t="s">
        <v>625</v>
      </c>
      <c r="C296" s="188" t="s">
        <v>1406</v>
      </c>
      <c r="D296" s="197" t="s">
        <v>626</v>
      </c>
      <c r="E296" s="190" t="s">
        <v>626</v>
      </c>
      <c r="F296" s="89"/>
      <c r="G296" s="89"/>
      <c r="H296" s="479"/>
      <c r="I296" s="479"/>
    </row>
    <row r="297" spans="1:9" s="480" customFormat="1" x14ac:dyDescent="0.2">
      <c r="A297" s="592"/>
      <c r="B297" s="187"/>
      <c r="C297" s="187"/>
      <c r="D297" s="501"/>
      <c r="E297" s="160"/>
      <c r="F297" s="89"/>
      <c r="G297" s="89"/>
      <c r="H297" s="479"/>
      <c r="I297" s="479"/>
    </row>
    <row r="298" spans="1:9" s="480" customFormat="1" x14ac:dyDescent="0.2">
      <c r="A298" s="592"/>
      <c r="B298" s="188" t="s">
        <v>627</v>
      </c>
      <c r="C298" s="188" t="s">
        <v>1348</v>
      </c>
      <c r="D298" s="561">
        <v>200</v>
      </c>
      <c r="E298" s="206">
        <v>200</v>
      </c>
      <c r="F298" s="89"/>
      <c r="G298" s="89"/>
      <c r="H298" s="479"/>
      <c r="I298" s="479"/>
    </row>
    <row r="299" spans="1:9" ht="15.75" x14ac:dyDescent="0.25">
      <c r="A299" s="587"/>
      <c r="B299" s="562" t="s">
        <v>628</v>
      </c>
      <c r="C299" s="188" t="s">
        <v>1394</v>
      </c>
      <c r="D299" s="197">
        <v>100</v>
      </c>
      <c r="E299" s="190">
        <v>100</v>
      </c>
      <c r="F299" s="87"/>
      <c r="G299" s="87"/>
      <c r="H299" s="471"/>
      <c r="I299" s="471"/>
    </row>
    <row r="300" spans="1:9" ht="15.75" x14ac:dyDescent="0.25">
      <c r="A300" s="587"/>
      <c r="B300" s="188" t="s">
        <v>629</v>
      </c>
      <c r="C300" s="115" t="s">
        <v>1353</v>
      </c>
      <c r="D300" s="197">
        <v>60</v>
      </c>
      <c r="E300" s="190">
        <v>60</v>
      </c>
      <c r="F300" s="87"/>
      <c r="G300" s="87"/>
      <c r="H300" s="471"/>
      <c r="I300" s="471"/>
    </row>
    <row r="301" spans="1:9" ht="15.75" x14ac:dyDescent="0.25">
      <c r="A301" s="587"/>
      <c r="B301" s="188" t="s">
        <v>630</v>
      </c>
      <c r="C301" s="188"/>
      <c r="D301" s="197">
        <v>500</v>
      </c>
      <c r="E301" s="190">
        <v>500</v>
      </c>
      <c r="F301" s="87"/>
      <c r="G301" s="87"/>
      <c r="H301" s="471"/>
      <c r="I301" s="471"/>
    </row>
    <row r="302" spans="1:9" ht="15.75" x14ac:dyDescent="0.25">
      <c r="A302" s="587"/>
      <c r="B302" s="188" t="s">
        <v>631</v>
      </c>
      <c r="C302" s="188" t="s">
        <v>1407</v>
      </c>
      <c r="D302" s="197">
        <v>20</v>
      </c>
      <c r="E302" s="190">
        <v>20</v>
      </c>
      <c r="F302" s="87"/>
      <c r="G302" s="87"/>
      <c r="H302" s="471"/>
      <c r="I302" s="471"/>
    </row>
    <row r="303" spans="1:9" ht="15.75" x14ac:dyDescent="0.25">
      <c r="A303" s="587"/>
      <c r="B303" s="737" t="s">
        <v>632</v>
      </c>
      <c r="C303" s="187"/>
      <c r="D303" s="548"/>
      <c r="E303" s="127"/>
      <c r="F303" s="87"/>
      <c r="G303" s="87"/>
      <c r="H303" s="471"/>
      <c r="I303" s="471"/>
    </row>
    <row r="304" spans="1:9" ht="15.75" x14ac:dyDescent="0.25">
      <c r="A304" s="587"/>
      <c r="B304" s="188" t="s">
        <v>633</v>
      </c>
      <c r="C304" s="188" t="s">
        <v>1408</v>
      </c>
      <c r="D304" s="197">
        <v>80</v>
      </c>
      <c r="E304" s="190">
        <v>80</v>
      </c>
      <c r="F304" s="87"/>
      <c r="G304" s="87"/>
      <c r="H304" s="471"/>
      <c r="I304" s="471"/>
    </row>
    <row r="305" spans="1:9" ht="15.75" x14ac:dyDescent="0.25">
      <c r="A305" s="587"/>
      <c r="B305" s="188" t="s">
        <v>634</v>
      </c>
      <c r="C305" s="115" t="s">
        <v>1353</v>
      </c>
      <c r="D305" s="197">
        <v>20</v>
      </c>
      <c r="E305" s="190">
        <v>20</v>
      </c>
      <c r="F305" s="87"/>
      <c r="G305" s="87"/>
      <c r="H305" s="471"/>
      <c r="I305" s="471"/>
    </row>
    <row r="306" spans="1:9" ht="15.75" x14ac:dyDescent="0.25">
      <c r="A306" s="587"/>
      <c r="B306" s="188" t="s">
        <v>635</v>
      </c>
      <c r="C306" s="115" t="s">
        <v>1353</v>
      </c>
      <c r="D306" s="197">
        <v>500</v>
      </c>
      <c r="E306" s="190">
        <v>500</v>
      </c>
      <c r="F306" s="87"/>
      <c r="G306" s="87"/>
      <c r="H306" s="471"/>
      <c r="I306" s="471"/>
    </row>
    <row r="307" spans="1:9" ht="15.75" x14ac:dyDescent="0.25">
      <c r="A307" s="587"/>
      <c r="B307" s="188" t="s">
        <v>636</v>
      </c>
      <c r="C307" s="159" t="s">
        <v>1348</v>
      </c>
      <c r="D307" s="197">
        <v>50</v>
      </c>
      <c r="E307" s="190">
        <v>50</v>
      </c>
      <c r="F307" s="87"/>
      <c r="G307" s="87"/>
      <c r="H307" s="471"/>
      <c r="I307" s="471"/>
    </row>
    <row r="308" spans="1:9" ht="15.75" x14ac:dyDescent="0.25">
      <c r="A308" s="587"/>
      <c r="B308" s="188" t="s">
        <v>637</v>
      </c>
      <c r="C308" s="115" t="s">
        <v>1353</v>
      </c>
      <c r="D308" s="197">
        <v>40</v>
      </c>
      <c r="E308" s="190">
        <v>40</v>
      </c>
      <c r="F308" s="87"/>
      <c r="G308" s="87"/>
      <c r="H308" s="471"/>
      <c r="I308" s="471"/>
    </row>
    <row r="309" spans="1:9" ht="15.75" x14ac:dyDescent="0.25">
      <c r="A309" s="587"/>
      <c r="B309" s="736" t="s">
        <v>638</v>
      </c>
      <c r="C309" s="115" t="s">
        <v>1353</v>
      </c>
      <c r="D309" s="197">
        <v>60</v>
      </c>
      <c r="E309" s="190">
        <v>60</v>
      </c>
      <c r="F309" s="87"/>
      <c r="G309" s="87"/>
      <c r="H309" s="471"/>
      <c r="I309" s="471"/>
    </row>
    <row r="310" spans="1:9" ht="15.75" x14ac:dyDescent="0.25">
      <c r="A310" s="587"/>
      <c r="B310" s="188" t="s">
        <v>639</v>
      </c>
      <c r="C310" s="115" t="s">
        <v>1353</v>
      </c>
      <c r="D310" s="197">
        <v>30</v>
      </c>
      <c r="E310" s="190">
        <v>30</v>
      </c>
      <c r="F310" s="87"/>
      <c r="G310" s="87"/>
      <c r="H310" s="471"/>
      <c r="I310" s="471"/>
    </row>
    <row r="311" spans="1:9" s="482" customFormat="1" x14ac:dyDescent="0.2">
      <c r="A311" s="591"/>
      <c r="B311" s="736" t="s">
        <v>640</v>
      </c>
      <c r="C311" s="120" t="s">
        <v>1409</v>
      </c>
      <c r="D311" s="561">
        <v>50</v>
      </c>
      <c r="E311" s="206">
        <v>50</v>
      </c>
      <c r="F311" s="210"/>
      <c r="G311" s="210"/>
      <c r="H311" s="481"/>
      <c r="I311" s="481"/>
    </row>
    <row r="312" spans="1:9" s="482" customFormat="1" x14ac:dyDescent="0.2">
      <c r="A312" s="591"/>
      <c r="B312" s="213" t="s">
        <v>641</v>
      </c>
      <c r="C312" s="120" t="s">
        <v>1406</v>
      </c>
      <c r="D312" s="561">
        <v>20</v>
      </c>
      <c r="E312" s="206">
        <v>20</v>
      </c>
      <c r="F312" s="210"/>
      <c r="G312" s="210"/>
      <c r="H312" s="481"/>
      <c r="I312" s="481"/>
    </row>
    <row r="313" spans="1:9" ht="15.75" x14ac:dyDescent="0.25">
      <c r="A313" s="587"/>
      <c r="B313" s="187" t="s">
        <v>642</v>
      </c>
      <c r="C313" s="187"/>
      <c r="D313" s="548"/>
      <c r="E313" s="127"/>
      <c r="F313" s="87"/>
      <c r="G313" s="87"/>
      <c r="H313" s="471"/>
      <c r="I313" s="471"/>
    </row>
    <row r="314" spans="1:9" ht="15.75" x14ac:dyDescent="0.25">
      <c r="A314" s="587"/>
      <c r="B314" s="188" t="s">
        <v>643</v>
      </c>
      <c r="C314" s="115" t="s">
        <v>1353</v>
      </c>
      <c r="D314" s="197">
        <v>20</v>
      </c>
      <c r="E314" s="190">
        <v>20</v>
      </c>
      <c r="F314" s="87"/>
      <c r="G314" s="87"/>
      <c r="H314" s="471"/>
      <c r="I314" s="471"/>
    </row>
    <row r="315" spans="1:9" ht="15.75" x14ac:dyDescent="0.25">
      <c r="A315" s="587"/>
      <c r="B315" s="188" t="s">
        <v>644</v>
      </c>
      <c r="C315" s="115" t="s">
        <v>1353</v>
      </c>
      <c r="D315" s="197">
        <v>50</v>
      </c>
      <c r="E315" s="190">
        <v>50</v>
      </c>
      <c r="F315" s="87"/>
      <c r="G315" s="87"/>
      <c r="H315" s="471"/>
      <c r="I315" s="471"/>
    </row>
    <row r="316" spans="1:9" ht="15.75" x14ac:dyDescent="0.25">
      <c r="A316" s="587"/>
      <c r="B316" s="188" t="s">
        <v>645</v>
      </c>
      <c r="C316" s="115" t="s">
        <v>1353</v>
      </c>
      <c r="D316" s="197">
        <v>70</v>
      </c>
      <c r="E316" s="190">
        <v>70</v>
      </c>
      <c r="F316" s="87"/>
      <c r="G316" s="87"/>
      <c r="H316" s="471"/>
      <c r="I316" s="471"/>
    </row>
    <row r="317" spans="1:9" ht="15.75" x14ac:dyDescent="0.25">
      <c r="A317" s="587"/>
      <c r="B317" s="188" t="s">
        <v>646</v>
      </c>
      <c r="C317" s="115" t="s">
        <v>1353</v>
      </c>
      <c r="D317" s="197">
        <v>150</v>
      </c>
      <c r="E317" s="190">
        <v>150</v>
      </c>
      <c r="F317" s="87"/>
      <c r="G317" s="87"/>
      <c r="H317" s="471"/>
      <c r="I317" s="471"/>
    </row>
    <row r="318" spans="1:9" ht="15.75" x14ac:dyDescent="0.25">
      <c r="A318" s="587"/>
      <c r="B318" s="188" t="s">
        <v>647</v>
      </c>
      <c r="C318" s="115" t="s">
        <v>1353</v>
      </c>
      <c r="D318" s="197">
        <v>200</v>
      </c>
      <c r="E318" s="190">
        <v>200</v>
      </c>
      <c r="F318" s="87"/>
      <c r="G318" s="87"/>
      <c r="H318" s="471"/>
      <c r="I318" s="471"/>
    </row>
    <row r="319" spans="1:9" ht="15.75" x14ac:dyDescent="0.25">
      <c r="A319" s="587"/>
      <c r="B319" s="188"/>
      <c r="C319" s="115"/>
      <c r="D319" s="197"/>
      <c r="E319" s="190"/>
      <c r="F319" s="87"/>
      <c r="G319" s="87"/>
      <c r="H319" s="471"/>
      <c r="I319" s="471"/>
    </row>
    <row r="320" spans="1:9" ht="15.75" x14ac:dyDescent="0.25">
      <c r="A320" s="587"/>
      <c r="B320" s="188"/>
      <c r="C320" s="115"/>
      <c r="D320" s="197"/>
      <c r="E320" s="190"/>
      <c r="F320" s="87"/>
      <c r="G320" s="87"/>
      <c r="H320" s="471"/>
      <c r="I320" s="471"/>
    </row>
    <row r="321" spans="1:9" ht="15.75" x14ac:dyDescent="0.25">
      <c r="A321" s="587"/>
      <c r="B321" s="520" t="s">
        <v>385</v>
      </c>
      <c r="C321" s="520" t="s">
        <v>383</v>
      </c>
      <c r="D321" s="520">
        <v>2019</v>
      </c>
      <c r="E321" s="521">
        <v>2021</v>
      </c>
      <c r="F321" s="87"/>
      <c r="G321" s="87"/>
      <c r="H321" s="471"/>
      <c r="I321" s="471"/>
    </row>
    <row r="322" spans="1:9" ht="15.75" x14ac:dyDescent="0.25">
      <c r="A322" s="587"/>
      <c r="B322" s="735" t="s">
        <v>648</v>
      </c>
      <c r="C322" s="188"/>
      <c r="D322" s="548"/>
      <c r="E322" s="127"/>
      <c r="F322" s="87"/>
      <c r="G322" s="87"/>
      <c r="H322" s="471"/>
      <c r="I322" s="471"/>
    </row>
    <row r="323" spans="1:9" s="480" customFormat="1" x14ac:dyDescent="0.2">
      <c r="A323" s="592"/>
      <c r="B323" s="213" t="s">
        <v>649</v>
      </c>
      <c r="C323" s="213" t="s">
        <v>1410</v>
      </c>
      <c r="D323" s="561">
        <v>150</v>
      </c>
      <c r="E323" s="206">
        <v>150</v>
      </c>
      <c r="F323" s="89"/>
      <c r="G323" s="89"/>
      <c r="H323" s="479"/>
      <c r="I323" s="479"/>
    </row>
    <row r="324" spans="1:9" s="480" customFormat="1" ht="30" x14ac:dyDescent="0.2">
      <c r="A324" s="592"/>
      <c r="B324" s="213" t="s">
        <v>650</v>
      </c>
      <c r="C324" s="214" t="s">
        <v>1411</v>
      </c>
      <c r="D324" s="561">
        <v>40</v>
      </c>
      <c r="E324" s="206">
        <v>40</v>
      </c>
      <c r="F324" s="89"/>
      <c r="G324" s="89"/>
      <c r="H324" s="479"/>
      <c r="I324" s="479"/>
    </row>
    <row r="325" spans="1:9" s="480" customFormat="1" x14ac:dyDescent="0.2">
      <c r="A325" s="592"/>
      <c r="B325" s="213" t="s">
        <v>651</v>
      </c>
      <c r="C325" s="213"/>
      <c r="D325" s="213" t="s">
        <v>652</v>
      </c>
      <c r="E325" s="215" t="s">
        <v>652</v>
      </c>
      <c r="F325" s="89"/>
      <c r="G325" s="89"/>
      <c r="H325" s="479"/>
      <c r="I325" s="479"/>
    </row>
    <row r="326" spans="1:9" s="480" customFormat="1" x14ac:dyDescent="0.2">
      <c r="A326" s="592"/>
      <c r="B326" s="213" t="s">
        <v>653</v>
      </c>
      <c r="C326" s="213" t="s">
        <v>1412</v>
      </c>
      <c r="D326" s="561">
        <v>10</v>
      </c>
      <c r="E326" s="206">
        <v>10</v>
      </c>
      <c r="F326" s="89"/>
      <c r="G326" s="89"/>
      <c r="H326" s="479"/>
      <c r="I326" s="479"/>
    </row>
    <row r="327" spans="1:9" s="480" customFormat="1" x14ac:dyDescent="0.2">
      <c r="A327" s="592"/>
      <c r="B327" s="213" t="s">
        <v>654</v>
      </c>
      <c r="C327" s="120" t="s">
        <v>1353</v>
      </c>
      <c r="D327" s="561">
        <v>5</v>
      </c>
      <c r="E327" s="206">
        <v>5</v>
      </c>
      <c r="F327" s="89"/>
      <c r="G327" s="89"/>
      <c r="H327" s="479"/>
      <c r="I327" s="479"/>
    </row>
    <row r="328" spans="1:9" ht="15.75" x14ac:dyDescent="0.25">
      <c r="A328" s="587"/>
      <c r="B328" s="789" t="s">
        <v>655</v>
      </c>
      <c r="C328" s="789"/>
      <c r="D328" s="789"/>
      <c r="E328" s="593"/>
      <c r="F328" s="87"/>
      <c r="G328" s="87"/>
      <c r="H328" s="471"/>
      <c r="I328" s="471"/>
    </row>
    <row r="329" spans="1:9" ht="15.75" x14ac:dyDescent="0.25">
      <c r="A329" s="587"/>
      <c r="B329" s="735" t="s">
        <v>656</v>
      </c>
      <c r="C329" s="188"/>
      <c r="D329" s="555"/>
      <c r="E329" s="168"/>
      <c r="F329" s="87"/>
      <c r="G329" s="87"/>
      <c r="H329" s="471"/>
      <c r="I329" s="471"/>
    </row>
    <row r="330" spans="1:9" s="475" customFormat="1" ht="15.75" x14ac:dyDescent="0.25">
      <c r="A330" s="589"/>
      <c r="B330" s="258" t="s">
        <v>657</v>
      </c>
      <c r="C330" s="171" t="s">
        <v>1348</v>
      </c>
      <c r="D330" s="564">
        <v>500</v>
      </c>
      <c r="E330" s="220">
        <v>500</v>
      </c>
      <c r="F330" s="88"/>
      <c r="G330" s="88"/>
      <c r="H330" s="474"/>
      <c r="I330" s="474"/>
    </row>
    <row r="331" spans="1:9" ht="15.75" x14ac:dyDescent="0.25">
      <c r="A331" s="587"/>
      <c r="B331" s="188" t="s">
        <v>658</v>
      </c>
      <c r="C331" s="115" t="s">
        <v>1353</v>
      </c>
      <c r="D331" s="197">
        <v>300</v>
      </c>
      <c r="E331" s="190">
        <v>300</v>
      </c>
      <c r="F331" s="87"/>
      <c r="G331" s="87"/>
      <c r="H331" s="471"/>
      <c r="I331" s="471"/>
    </row>
    <row r="332" spans="1:9" ht="15.75" x14ac:dyDescent="0.25">
      <c r="A332" s="587"/>
      <c r="B332" s="188" t="s">
        <v>659</v>
      </c>
      <c r="C332" s="115" t="s">
        <v>1353</v>
      </c>
      <c r="D332" s="197">
        <v>200</v>
      </c>
      <c r="E332" s="190">
        <v>200</v>
      </c>
      <c r="F332" s="87"/>
      <c r="G332" s="87"/>
      <c r="H332" s="471"/>
      <c r="I332" s="471"/>
    </row>
    <row r="333" spans="1:9" ht="30" x14ac:dyDescent="0.25">
      <c r="A333" s="587"/>
      <c r="B333" s="188" t="s">
        <v>660</v>
      </c>
      <c r="C333" s="115" t="s">
        <v>1353</v>
      </c>
      <c r="D333" s="554" t="s">
        <v>661</v>
      </c>
      <c r="E333" s="158" t="s">
        <v>661</v>
      </c>
      <c r="F333" s="87"/>
      <c r="G333" s="87"/>
      <c r="H333" s="471"/>
      <c r="I333" s="471"/>
    </row>
    <row r="334" spans="1:9" s="475" customFormat="1" ht="15.75" x14ac:dyDescent="0.25">
      <c r="A334" s="589"/>
      <c r="B334" s="258" t="s">
        <v>662</v>
      </c>
      <c r="C334" s="106" t="s">
        <v>1353</v>
      </c>
      <c r="D334" s="564">
        <v>60</v>
      </c>
      <c r="E334" s="220">
        <v>60</v>
      </c>
      <c r="F334" s="88"/>
      <c r="G334" s="88"/>
      <c r="H334" s="474"/>
      <c r="I334" s="474"/>
    </row>
    <row r="335" spans="1:9" ht="15.75" x14ac:dyDescent="0.25">
      <c r="A335" s="594"/>
      <c r="B335" s="735" t="s">
        <v>663</v>
      </c>
      <c r="C335" s="223"/>
      <c r="D335" s="213" t="s">
        <v>664</v>
      </c>
      <c r="E335" s="215" t="s">
        <v>664</v>
      </c>
      <c r="F335" s="87"/>
      <c r="G335" s="87"/>
      <c r="H335" s="471"/>
      <c r="I335" s="471"/>
    </row>
    <row r="336" spans="1:9" s="480" customFormat="1" x14ac:dyDescent="0.2">
      <c r="A336" s="591"/>
      <c r="B336" s="213" t="s">
        <v>665</v>
      </c>
      <c r="C336" s="120" t="s">
        <v>1353</v>
      </c>
      <c r="D336" s="213" t="s">
        <v>666</v>
      </c>
      <c r="E336" s="215" t="s">
        <v>666</v>
      </c>
      <c r="F336" s="89"/>
      <c r="G336" s="89"/>
      <c r="H336" s="479"/>
      <c r="I336" s="479"/>
    </row>
    <row r="337" spans="1:9" s="480" customFormat="1" x14ac:dyDescent="0.2">
      <c r="A337" s="591"/>
      <c r="B337" s="213" t="s">
        <v>667</v>
      </c>
      <c r="C337" s="120" t="s">
        <v>1353</v>
      </c>
      <c r="D337" s="213" t="s">
        <v>668</v>
      </c>
      <c r="E337" s="215" t="s">
        <v>668</v>
      </c>
      <c r="F337" s="89"/>
      <c r="G337" s="89"/>
      <c r="H337" s="479"/>
      <c r="I337" s="479"/>
    </row>
    <row r="338" spans="1:9" s="480" customFormat="1" x14ac:dyDescent="0.2">
      <c r="A338" s="591"/>
      <c r="B338" s="213" t="s">
        <v>669</v>
      </c>
      <c r="C338" s="120" t="s">
        <v>1353</v>
      </c>
      <c r="D338" s="565" t="s">
        <v>670</v>
      </c>
      <c r="E338" s="225" t="s">
        <v>670</v>
      </c>
      <c r="F338" s="89"/>
      <c r="G338" s="89"/>
      <c r="H338" s="479"/>
      <c r="I338" s="479"/>
    </row>
    <row r="339" spans="1:9" s="480" customFormat="1" x14ac:dyDescent="0.2">
      <c r="A339" s="591"/>
      <c r="B339" s="213" t="s">
        <v>671</v>
      </c>
      <c r="C339" s="120" t="s">
        <v>1353</v>
      </c>
      <c r="D339" s="565" t="s">
        <v>672</v>
      </c>
      <c r="E339" s="225" t="s">
        <v>672</v>
      </c>
      <c r="F339" s="89"/>
      <c r="G339" s="89"/>
      <c r="H339" s="479"/>
      <c r="I339" s="479"/>
    </row>
    <row r="340" spans="1:9" s="480" customFormat="1" ht="27.75" customHeight="1" x14ac:dyDescent="0.2">
      <c r="A340" s="591"/>
      <c r="B340" s="213" t="s">
        <v>673</v>
      </c>
      <c r="C340" s="120" t="s">
        <v>1353</v>
      </c>
      <c r="D340" s="214" t="s">
        <v>674</v>
      </c>
      <c r="E340" s="595" t="s">
        <v>674</v>
      </c>
      <c r="F340" s="89"/>
      <c r="G340" s="89"/>
      <c r="H340" s="479"/>
      <c r="I340" s="479"/>
    </row>
    <row r="341" spans="1:9" s="480" customFormat="1" ht="27.75" customHeight="1" x14ac:dyDescent="0.2">
      <c r="A341" s="591"/>
      <c r="B341" s="566" t="s">
        <v>385</v>
      </c>
      <c r="C341" s="566" t="s">
        <v>383</v>
      </c>
      <c r="D341" s="520">
        <v>2019</v>
      </c>
      <c r="E341" s="521">
        <v>2021</v>
      </c>
      <c r="F341" s="89"/>
      <c r="G341" s="89"/>
      <c r="H341" s="479"/>
      <c r="I341" s="479"/>
    </row>
    <row r="342" spans="1:9" ht="27.75" customHeight="1" x14ac:dyDescent="0.25">
      <c r="A342" s="587"/>
      <c r="B342" s="736" t="s">
        <v>675</v>
      </c>
      <c r="C342" s="115"/>
      <c r="D342" s="554">
        <v>100</v>
      </c>
      <c r="E342" s="158">
        <v>100</v>
      </c>
      <c r="F342" s="87"/>
      <c r="G342" s="87"/>
      <c r="H342" s="471"/>
      <c r="I342" s="471"/>
    </row>
    <row r="343" spans="1:9" ht="15.75" x14ac:dyDescent="0.25">
      <c r="A343" s="587"/>
      <c r="B343" s="187" t="s">
        <v>676</v>
      </c>
      <c r="C343" s="187"/>
      <c r="D343" s="555"/>
      <c r="E343" s="168"/>
      <c r="F343" s="87"/>
      <c r="G343" s="87"/>
      <c r="H343" s="471"/>
      <c r="I343" s="471"/>
    </row>
    <row r="344" spans="1:9" s="475" customFormat="1" ht="15.75" x14ac:dyDescent="0.25">
      <c r="A344" s="589"/>
      <c r="B344" s="258" t="s">
        <v>677</v>
      </c>
      <c r="C344" s="106" t="s">
        <v>1353</v>
      </c>
      <c r="D344" s="564">
        <v>600</v>
      </c>
      <c r="E344" s="220">
        <v>600</v>
      </c>
      <c r="F344" s="88"/>
      <c r="G344" s="88"/>
      <c r="H344" s="474"/>
      <c r="I344" s="474"/>
    </row>
    <row r="345" spans="1:9" s="475" customFormat="1" ht="15.75" x14ac:dyDescent="0.25">
      <c r="A345" s="589"/>
      <c r="B345" s="258" t="s">
        <v>678</v>
      </c>
      <c r="C345" s="106" t="s">
        <v>1353</v>
      </c>
      <c r="D345" s="564">
        <v>100</v>
      </c>
      <c r="E345" s="220">
        <v>100</v>
      </c>
      <c r="F345" s="88"/>
      <c r="G345" s="88"/>
      <c r="H345" s="474"/>
      <c r="I345" s="474"/>
    </row>
    <row r="346" spans="1:9" ht="42" customHeight="1" x14ac:dyDescent="0.25">
      <c r="A346" s="587"/>
      <c r="B346" s="188" t="s">
        <v>679</v>
      </c>
      <c r="C346" s="115" t="s">
        <v>1353</v>
      </c>
      <c r="D346" s="567" t="s">
        <v>680</v>
      </c>
      <c r="E346" s="230" t="s">
        <v>680</v>
      </c>
      <c r="F346" s="87"/>
      <c r="G346" s="87"/>
      <c r="H346" s="471"/>
      <c r="I346" s="471"/>
    </row>
    <row r="347" spans="1:9" ht="15.75" x14ac:dyDescent="0.25">
      <c r="A347" s="587"/>
      <c r="B347" s="188" t="s">
        <v>681</v>
      </c>
      <c r="C347" s="115" t="s">
        <v>1353</v>
      </c>
      <c r="D347" s="197">
        <v>100</v>
      </c>
      <c r="E347" s="190">
        <v>100</v>
      </c>
      <c r="F347" s="87"/>
      <c r="G347" s="87"/>
      <c r="H347" s="471"/>
      <c r="I347" s="471"/>
    </row>
    <row r="348" spans="1:9" ht="15.75" x14ac:dyDescent="0.25">
      <c r="A348" s="587"/>
      <c r="B348" s="187" t="s">
        <v>682</v>
      </c>
      <c r="C348" s="115" t="s">
        <v>1353</v>
      </c>
      <c r="D348" s="197">
        <v>150</v>
      </c>
      <c r="E348" s="190">
        <v>150</v>
      </c>
      <c r="F348" s="87"/>
      <c r="G348" s="87"/>
      <c r="H348" s="471"/>
      <c r="I348" s="471"/>
    </row>
    <row r="349" spans="1:9" ht="15.75" x14ac:dyDescent="0.25">
      <c r="A349" s="587"/>
      <c r="B349" s="188" t="s">
        <v>683</v>
      </c>
      <c r="C349" s="115"/>
      <c r="D349" s="197">
        <v>150</v>
      </c>
      <c r="E349" s="190">
        <v>150</v>
      </c>
      <c r="F349" s="87"/>
      <c r="G349" s="87"/>
      <c r="H349" s="471"/>
      <c r="I349" s="471"/>
    </row>
    <row r="350" spans="1:9" s="485" customFormat="1" ht="30" x14ac:dyDescent="0.25">
      <c r="A350" s="596"/>
      <c r="B350" s="568" t="s">
        <v>684</v>
      </c>
      <c r="C350" s="483" t="s">
        <v>1353</v>
      </c>
      <c r="D350" s="569" t="s">
        <v>685</v>
      </c>
      <c r="E350" s="486" t="s">
        <v>685</v>
      </c>
      <c r="F350" s="233"/>
      <c r="G350" s="233"/>
      <c r="H350" s="484"/>
      <c r="I350" s="484"/>
    </row>
    <row r="351" spans="1:9" ht="15.75" x14ac:dyDescent="0.25">
      <c r="A351" s="587"/>
      <c r="B351" s="188" t="s">
        <v>686</v>
      </c>
      <c r="C351" s="115" t="s">
        <v>1353</v>
      </c>
      <c r="D351" s="197">
        <v>30</v>
      </c>
      <c r="E351" s="190">
        <v>30</v>
      </c>
      <c r="F351" s="87"/>
      <c r="G351" s="87"/>
      <c r="H351" s="471"/>
      <c r="I351" s="471"/>
    </row>
    <row r="352" spans="1:9" ht="15.75" x14ac:dyDescent="0.25">
      <c r="A352" s="587"/>
      <c r="B352" s="188" t="s">
        <v>687</v>
      </c>
      <c r="C352" s="188" t="s">
        <v>1413</v>
      </c>
      <c r="D352" s="197">
        <v>10</v>
      </c>
      <c r="E352" s="190">
        <v>10</v>
      </c>
      <c r="F352" s="87"/>
      <c r="G352" s="87"/>
      <c r="H352" s="471"/>
      <c r="I352" s="471"/>
    </row>
    <row r="353" spans="1:9" ht="15.75" x14ac:dyDescent="0.25">
      <c r="A353" s="587"/>
      <c r="B353" s="188" t="s">
        <v>688</v>
      </c>
      <c r="C353" s="188" t="s">
        <v>1414</v>
      </c>
      <c r="D353" s="197">
        <v>300</v>
      </c>
      <c r="E353" s="190">
        <v>300</v>
      </c>
      <c r="F353" s="87"/>
      <c r="G353" s="87"/>
      <c r="H353" s="471"/>
      <c r="I353" s="471"/>
    </row>
    <row r="354" spans="1:9" ht="15.75" x14ac:dyDescent="0.25">
      <c r="A354" s="587"/>
      <c r="B354" s="188" t="s">
        <v>689</v>
      </c>
      <c r="C354" s="188" t="s">
        <v>1395</v>
      </c>
      <c r="D354" s="197">
        <v>20</v>
      </c>
      <c r="E354" s="190">
        <v>20</v>
      </c>
      <c r="F354" s="87"/>
      <c r="G354" s="87"/>
      <c r="H354" s="471"/>
      <c r="I354" s="471"/>
    </row>
    <row r="355" spans="1:9" ht="15.75" x14ac:dyDescent="0.25">
      <c r="A355" s="587"/>
      <c r="B355" s="187" t="s">
        <v>690</v>
      </c>
      <c r="C355" s="188"/>
      <c r="D355" s="501"/>
      <c r="E355" s="160"/>
      <c r="F355" s="87"/>
      <c r="G355" s="87"/>
      <c r="H355" s="471"/>
      <c r="I355" s="471"/>
    </row>
    <row r="356" spans="1:9" ht="15.75" x14ac:dyDescent="0.25">
      <c r="A356" s="587"/>
      <c r="B356" s="188" t="s">
        <v>691</v>
      </c>
      <c r="C356" s="188" t="s">
        <v>1395</v>
      </c>
      <c r="D356" s="197">
        <v>600</v>
      </c>
      <c r="E356" s="190">
        <v>600</v>
      </c>
      <c r="F356" s="87"/>
      <c r="G356" s="87"/>
      <c r="H356" s="471"/>
      <c r="I356" s="471"/>
    </row>
    <row r="357" spans="1:9" ht="15.75" x14ac:dyDescent="0.25">
      <c r="A357" s="587"/>
      <c r="B357" s="188" t="s">
        <v>692</v>
      </c>
      <c r="C357" s="115" t="s">
        <v>1353</v>
      </c>
      <c r="D357" s="197">
        <v>400</v>
      </c>
      <c r="E357" s="190">
        <v>400</v>
      </c>
      <c r="F357" s="87"/>
      <c r="G357" s="87"/>
      <c r="H357" s="471"/>
      <c r="I357" s="471"/>
    </row>
    <row r="358" spans="1:9" ht="15.75" x14ac:dyDescent="0.25">
      <c r="A358" s="587"/>
      <c r="B358" s="188" t="s">
        <v>693</v>
      </c>
      <c r="C358" s="115" t="s">
        <v>1353</v>
      </c>
      <c r="D358" s="197">
        <v>50</v>
      </c>
      <c r="E358" s="190">
        <v>50</v>
      </c>
      <c r="F358" s="87"/>
      <c r="G358" s="87"/>
      <c r="H358" s="471"/>
      <c r="I358" s="471"/>
    </row>
    <row r="359" spans="1:9" ht="15.75" x14ac:dyDescent="0.25">
      <c r="A359" s="587"/>
      <c r="B359" s="187" t="s">
        <v>694</v>
      </c>
      <c r="C359" s="187"/>
      <c r="D359" s="548"/>
      <c r="E359" s="127"/>
      <c r="F359" s="87"/>
      <c r="G359" s="87"/>
      <c r="H359" s="471"/>
      <c r="I359" s="471"/>
    </row>
    <row r="360" spans="1:9" ht="15.75" x14ac:dyDescent="0.25">
      <c r="A360" s="587"/>
      <c r="B360" s="188" t="s">
        <v>695</v>
      </c>
      <c r="C360" s="115" t="s">
        <v>1353</v>
      </c>
      <c r="D360" s="197">
        <v>200</v>
      </c>
      <c r="E360" s="190">
        <v>200</v>
      </c>
      <c r="F360" s="87"/>
      <c r="G360" s="87"/>
      <c r="H360" s="471"/>
      <c r="I360" s="471"/>
    </row>
    <row r="361" spans="1:9" ht="15.75" x14ac:dyDescent="0.25">
      <c r="A361" s="587"/>
      <c r="B361" s="188" t="s">
        <v>696</v>
      </c>
      <c r="C361" s="115" t="s">
        <v>1353</v>
      </c>
      <c r="D361" s="197">
        <v>100</v>
      </c>
      <c r="E361" s="190">
        <v>100</v>
      </c>
      <c r="F361" s="87"/>
      <c r="G361" s="87"/>
      <c r="H361" s="471"/>
      <c r="I361" s="471"/>
    </row>
    <row r="362" spans="1:9" ht="45" x14ac:dyDescent="0.25">
      <c r="A362" s="587"/>
      <c r="B362" s="188" t="s">
        <v>697</v>
      </c>
      <c r="C362" s="115" t="s">
        <v>1353</v>
      </c>
      <c r="D362" s="159" t="s">
        <v>698</v>
      </c>
      <c r="E362" s="138" t="s">
        <v>698</v>
      </c>
      <c r="F362" s="87"/>
      <c r="G362" s="87"/>
      <c r="H362" s="471"/>
      <c r="I362" s="471"/>
    </row>
    <row r="363" spans="1:9" ht="15.75" x14ac:dyDescent="0.25">
      <c r="A363" s="587"/>
      <c r="B363" s="520" t="s">
        <v>385</v>
      </c>
      <c r="C363" s="520" t="s">
        <v>383</v>
      </c>
      <c r="D363" s="520">
        <v>2019</v>
      </c>
      <c r="E363" s="521">
        <v>2021</v>
      </c>
      <c r="F363" s="87"/>
      <c r="G363" s="87"/>
      <c r="H363" s="471"/>
      <c r="I363" s="471"/>
    </row>
    <row r="364" spans="1:9" ht="45" x14ac:dyDescent="0.25">
      <c r="A364" s="587"/>
      <c r="B364" s="188" t="s">
        <v>699</v>
      </c>
      <c r="C364" s="115" t="s">
        <v>1353</v>
      </c>
      <c r="D364" s="159" t="s">
        <v>698</v>
      </c>
      <c r="E364" s="138" t="s">
        <v>698</v>
      </c>
      <c r="F364" s="87"/>
      <c r="G364" s="87"/>
      <c r="H364" s="471"/>
      <c r="I364" s="471"/>
    </row>
    <row r="365" spans="1:9" ht="45" x14ac:dyDescent="0.25">
      <c r="A365" s="587"/>
      <c r="B365" s="188" t="s">
        <v>700</v>
      </c>
      <c r="C365" s="188"/>
      <c r="D365" s="159" t="s">
        <v>698</v>
      </c>
      <c r="E365" s="138" t="s">
        <v>698</v>
      </c>
      <c r="F365" s="87"/>
      <c r="G365" s="87"/>
      <c r="H365" s="471"/>
      <c r="I365" s="471"/>
    </row>
    <row r="366" spans="1:9" ht="15.75" x14ac:dyDescent="0.25">
      <c r="A366" s="587"/>
      <c r="B366" s="187" t="s">
        <v>701</v>
      </c>
      <c r="C366" s="187"/>
      <c r="D366" s="555"/>
      <c r="E366" s="168"/>
      <c r="F366" s="87"/>
      <c r="G366" s="87"/>
      <c r="H366" s="471"/>
      <c r="I366" s="471"/>
    </row>
    <row r="367" spans="1:9" ht="30" x14ac:dyDescent="0.25">
      <c r="A367" s="587"/>
      <c r="B367" s="159" t="s">
        <v>702</v>
      </c>
      <c r="C367" s="115" t="s">
        <v>1395</v>
      </c>
      <c r="D367" s="570">
        <v>1000</v>
      </c>
      <c r="E367" s="231">
        <v>1000</v>
      </c>
      <c r="F367" s="87"/>
      <c r="G367" s="87"/>
      <c r="H367" s="471"/>
      <c r="I367" s="471"/>
    </row>
    <row r="368" spans="1:9" ht="15.75" x14ac:dyDescent="0.25">
      <c r="A368" s="587"/>
      <c r="B368" s="188" t="s">
        <v>703</v>
      </c>
      <c r="C368" s="115" t="s">
        <v>1353</v>
      </c>
      <c r="D368" s="570">
        <v>800</v>
      </c>
      <c r="E368" s="231">
        <v>800</v>
      </c>
      <c r="F368" s="87"/>
      <c r="G368" s="87"/>
      <c r="H368" s="471"/>
      <c r="I368" s="471"/>
    </row>
    <row r="369" spans="1:9" ht="15.75" x14ac:dyDescent="0.25">
      <c r="A369" s="587"/>
      <c r="B369" s="188" t="s">
        <v>704</v>
      </c>
      <c r="C369" s="115"/>
      <c r="D369" s="570">
        <v>600</v>
      </c>
      <c r="E369" s="231">
        <v>600</v>
      </c>
      <c r="F369" s="87"/>
      <c r="G369" s="87"/>
      <c r="H369" s="471"/>
      <c r="I369" s="471"/>
    </row>
    <row r="370" spans="1:9" ht="15.75" x14ac:dyDescent="0.25">
      <c r="A370" s="587"/>
      <c r="B370" s="188" t="s">
        <v>705</v>
      </c>
      <c r="C370" s="115" t="s">
        <v>1353</v>
      </c>
      <c r="D370" s="570">
        <v>300</v>
      </c>
      <c r="E370" s="231">
        <v>300</v>
      </c>
      <c r="F370" s="87"/>
      <c r="G370" s="87"/>
      <c r="H370" s="471"/>
      <c r="I370" s="471"/>
    </row>
    <row r="371" spans="1:9" ht="15.75" x14ac:dyDescent="0.25">
      <c r="A371" s="587"/>
      <c r="B371" s="188" t="s">
        <v>706</v>
      </c>
      <c r="C371" s="115" t="s">
        <v>1353</v>
      </c>
      <c r="D371" s="570">
        <v>500</v>
      </c>
      <c r="E371" s="231">
        <v>500</v>
      </c>
      <c r="F371" s="87"/>
      <c r="G371" s="87"/>
      <c r="H371" s="471"/>
      <c r="I371" s="471"/>
    </row>
    <row r="372" spans="1:9" ht="15.75" x14ac:dyDescent="0.25">
      <c r="A372" s="587"/>
      <c r="B372" s="188" t="s">
        <v>707</v>
      </c>
      <c r="C372" s="115"/>
      <c r="D372" s="570">
        <v>350</v>
      </c>
      <c r="E372" s="231">
        <v>350</v>
      </c>
      <c r="F372" s="87"/>
      <c r="G372" s="87"/>
      <c r="H372" s="471"/>
      <c r="I372" s="471"/>
    </row>
    <row r="373" spans="1:9" ht="15.75" x14ac:dyDescent="0.25">
      <c r="A373" s="587"/>
      <c r="B373" s="188" t="s">
        <v>708</v>
      </c>
      <c r="C373" s="115" t="s">
        <v>1353</v>
      </c>
      <c r="D373" s="564">
        <v>50</v>
      </c>
      <c r="E373" s="220">
        <v>50</v>
      </c>
      <c r="F373" s="87"/>
      <c r="G373" s="87"/>
      <c r="H373" s="471"/>
      <c r="I373" s="471"/>
    </row>
    <row r="374" spans="1:9" ht="15.75" x14ac:dyDescent="0.25">
      <c r="A374" s="587"/>
      <c r="B374" s="188" t="s">
        <v>709</v>
      </c>
      <c r="C374" s="188" t="s">
        <v>1415</v>
      </c>
      <c r="D374" s="564">
        <v>30</v>
      </c>
      <c r="E374" s="220">
        <v>30</v>
      </c>
      <c r="F374" s="87"/>
      <c r="G374" s="87"/>
      <c r="H374" s="471"/>
      <c r="I374" s="471"/>
    </row>
    <row r="375" spans="1:9" ht="30" x14ac:dyDescent="0.25">
      <c r="A375" s="587"/>
      <c r="B375" s="188" t="s">
        <v>710</v>
      </c>
      <c r="C375" s="115" t="s">
        <v>1395</v>
      </c>
      <c r="D375" s="159" t="s">
        <v>711</v>
      </c>
      <c r="E375" s="138" t="s">
        <v>711</v>
      </c>
      <c r="F375" s="87"/>
      <c r="G375" s="87"/>
      <c r="H375" s="471"/>
      <c r="I375" s="471"/>
    </row>
    <row r="376" spans="1:9" ht="30" x14ac:dyDescent="0.25">
      <c r="A376" s="587"/>
      <c r="B376" s="188" t="s">
        <v>712</v>
      </c>
      <c r="C376" s="115" t="s">
        <v>1353</v>
      </c>
      <c r="D376" s="159" t="s">
        <v>713</v>
      </c>
      <c r="E376" s="138" t="s">
        <v>713</v>
      </c>
      <c r="F376" s="87"/>
      <c r="G376" s="87"/>
      <c r="H376" s="471"/>
      <c r="I376" s="471"/>
    </row>
    <row r="377" spans="1:9" ht="30" x14ac:dyDescent="0.25">
      <c r="A377" s="587"/>
      <c r="B377" s="188" t="s">
        <v>714</v>
      </c>
      <c r="C377" s="115" t="s">
        <v>1353</v>
      </c>
      <c r="D377" s="159" t="s">
        <v>715</v>
      </c>
      <c r="E377" s="138" t="s">
        <v>715</v>
      </c>
      <c r="F377" s="87"/>
      <c r="G377" s="87"/>
      <c r="H377" s="471"/>
      <c r="I377" s="471"/>
    </row>
    <row r="378" spans="1:9" ht="30" x14ac:dyDescent="0.25">
      <c r="A378" s="587"/>
      <c r="B378" s="188" t="s">
        <v>1416</v>
      </c>
      <c r="C378" s="115" t="s">
        <v>1353</v>
      </c>
      <c r="D378" s="159" t="s">
        <v>716</v>
      </c>
      <c r="E378" s="138" t="s">
        <v>716</v>
      </c>
      <c r="F378" s="87"/>
      <c r="G378" s="87"/>
      <c r="H378" s="471"/>
      <c r="I378" s="471"/>
    </row>
    <row r="379" spans="1:9" ht="15.75" x14ac:dyDescent="0.25">
      <c r="A379" s="587"/>
      <c r="B379" s="188" t="s">
        <v>717</v>
      </c>
      <c r="C379" s="115" t="s">
        <v>1353</v>
      </c>
      <c r="D379" s="197">
        <v>1000</v>
      </c>
      <c r="E379" s="190">
        <v>1000</v>
      </c>
      <c r="F379" s="87"/>
      <c r="G379" s="87"/>
      <c r="H379" s="471"/>
      <c r="I379" s="471"/>
    </row>
    <row r="380" spans="1:9" ht="15.75" x14ac:dyDescent="0.25">
      <c r="A380" s="587"/>
      <c r="B380" s="188" t="s">
        <v>718</v>
      </c>
      <c r="C380" s="187"/>
      <c r="D380" s="548"/>
      <c r="E380" s="127"/>
      <c r="F380" s="87"/>
      <c r="G380" s="87"/>
      <c r="H380" s="471"/>
      <c r="I380" s="471"/>
    </row>
    <row r="381" spans="1:9" ht="15.75" x14ac:dyDescent="0.25">
      <c r="A381" s="587"/>
      <c r="B381" s="188" t="s">
        <v>719</v>
      </c>
      <c r="C381" s="188" t="s">
        <v>1417</v>
      </c>
      <c r="D381" s="197">
        <v>700</v>
      </c>
      <c r="E381" s="190">
        <v>700</v>
      </c>
      <c r="F381" s="87"/>
      <c r="G381" s="87"/>
      <c r="H381" s="471"/>
      <c r="I381" s="471"/>
    </row>
    <row r="382" spans="1:9" ht="15.75" x14ac:dyDescent="0.25">
      <c r="A382" s="587"/>
      <c r="B382" s="188" t="s">
        <v>720</v>
      </c>
      <c r="C382" s="188" t="s">
        <v>1417</v>
      </c>
      <c r="D382" s="197">
        <v>500</v>
      </c>
      <c r="E382" s="190">
        <v>500</v>
      </c>
      <c r="F382" s="87"/>
      <c r="G382" s="87"/>
      <c r="H382" s="471"/>
      <c r="I382" s="471"/>
    </row>
    <row r="383" spans="1:9" ht="15.75" x14ac:dyDescent="0.25">
      <c r="A383" s="587"/>
      <c r="B383" s="188" t="s">
        <v>721</v>
      </c>
      <c r="C383" s="188" t="s">
        <v>1417</v>
      </c>
      <c r="D383" s="197">
        <v>400</v>
      </c>
      <c r="E383" s="190">
        <v>400</v>
      </c>
      <c r="F383" s="87"/>
      <c r="G383" s="87"/>
      <c r="H383" s="471"/>
      <c r="I383" s="471"/>
    </row>
    <row r="384" spans="1:9" ht="15.75" x14ac:dyDescent="0.25">
      <c r="A384" s="587"/>
      <c r="B384" s="188" t="s">
        <v>722</v>
      </c>
      <c r="C384" s="188" t="s">
        <v>1417</v>
      </c>
      <c r="D384" s="197">
        <v>300</v>
      </c>
      <c r="E384" s="190">
        <v>300</v>
      </c>
      <c r="F384" s="87"/>
      <c r="G384" s="87"/>
      <c r="H384" s="471"/>
      <c r="I384" s="471"/>
    </row>
    <row r="385" spans="1:9" ht="15.75" x14ac:dyDescent="0.25">
      <c r="A385" s="587"/>
      <c r="B385" s="188" t="s">
        <v>723</v>
      </c>
      <c r="C385" s="188" t="s">
        <v>1417</v>
      </c>
      <c r="D385" s="197">
        <v>200</v>
      </c>
      <c r="E385" s="190">
        <v>200</v>
      </c>
      <c r="F385" s="87"/>
      <c r="G385" s="87"/>
      <c r="H385" s="471"/>
      <c r="I385" s="471"/>
    </row>
    <row r="386" spans="1:9" ht="15.75" x14ac:dyDescent="0.25">
      <c r="A386" s="587"/>
      <c r="B386" s="188" t="s">
        <v>724</v>
      </c>
      <c r="C386" s="188" t="s">
        <v>1395</v>
      </c>
      <c r="D386" s="197"/>
      <c r="E386" s="190"/>
      <c r="F386" s="87"/>
      <c r="G386" s="87"/>
      <c r="H386" s="471"/>
      <c r="I386" s="471"/>
    </row>
    <row r="387" spans="1:9" ht="15.75" x14ac:dyDescent="0.25">
      <c r="A387" s="587"/>
      <c r="B387" s="188" t="s">
        <v>719</v>
      </c>
      <c r="C387" s="188" t="s">
        <v>1417</v>
      </c>
      <c r="D387" s="197">
        <v>250</v>
      </c>
      <c r="E387" s="190">
        <v>250</v>
      </c>
      <c r="F387" s="87"/>
      <c r="G387" s="87"/>
      <c r="H387" s="471"/>
      <c r="I387" s="471"/>
    </row>
    <row r="388" spans="1:9" ht="15.75" x14ac:dyDescent="0.25">
      <c r="A388" s="587"/>
      <c r="B388" s="188" t="s">
        <v>720</v>
      </c>
      <c r="C388" s="188" t="s">
        <v>1417</v>
      </c>
      <c r="D388" s="197">
        <v>200</v>
      </c>
      <c r="E388" s="190">
        <v>200</v>
      </c>
      <c r="F388" s="87"/>
      <c r="G388" s="87"/>
      <c r="H388" s="471"/>
      <c r="I388" s="471"/>
    </row>
    <row r="389" spans="1:9" ht="15.75" x14ac:dyDescent="0.25">
      <c r="A389" s="587"/>
      <c r="B389" s="188" t="s">
        <v>721</v>
      </c>
      <c r="C389" s="188" t="s">
        <v>1417</v>
      </c>
      <c r="D389" s="197">
        <v>100</v>
      </c>
      <c r="E389" s="190">
        <v>100</v>
      </c>
      <c r="F389" s="87"/>
      <c r="G389" s="87"/>
      <c r="H389" s="471"/>
      <c r="I389" s="471"/>
    </row>
    <row r="390" spans="1:9" ht="15.75" x14ac:dyDescent="0.25">
      <c r="A390" s="587"/>
      <c r="B390" s="188" t="s">
        <v>722</v>
      </c>
      <c r="C390" s="188" t="s">
        <v>1417</v>
      </c>
      <c r="D390" s="197">
        <v>80</v>
      </c>
      <c r="E390" s="190">
        <v>80</v>
      </c>
      <c r="F390" s="87"/>
      <c r="G390" s="87"/>
      <c r="H390" s="471"/>
      <c r="I390" s="471"/>
    </row>
    <row r="391" spans="1:9" ht="15.75" x14ac:dyDescent="0.25">
      <c r="A391" s="587"/>
      <c r="B391" s="188" t="s">
        <v>723</v>
      </c>
      <c r="C391" s="188" t="s">
        <v>1417</v>
      </c>
      <c r="D391" s="197">
        <v>50</v>
      </c>
      <c r="E391" s="190">
        <v>50</v>
      </c>
      <c r="F391" s="87"/>
      <c r="G391" s="87"/>
      <c r="H391" s="471"/>
      <c r="I391" s="471"/>
    </row>
    <row r="392" spans="1:9" ht="15.75" x14ac:dyDescent="0.25">
      <c r="A392" s="587"/>
      <c r="B392" s="188" t="s">
        <v>725</v>
      </c>
      <c r="C392" s="188" t="s">
        <v>1395</v>
      </c>
      <c r="D392" s="197">
        <v>35</v>
      </c>
      <c r="E392" s="190">
        <v>35</v>
      </c>
      <c r="F392" s="87"/>
      <c r="G392" s="87"/>
      <c r="H392" s="471"/>
      <c r="I392" s="471"/>
    </row>
    <row r="393" spans="1:9" ht="15.75" x14ac:dyDescent="0.25">
      <c r="A393" s="587"/>
      <c r="B393" s="188" t="s">
        <v>726</v>
      </c>
      <c r="C393" s="445"/>
      <c r="D393" s="197">
        <v>60</v>
      </c>
      <c r="E393" s="190">
        <v>60</v>
      </c>
      <c r="F393" s="87"/>
      <c r="G393" s="87"/>
      <c r="H393" s="471"/>
      <c r="I393" s="471"/>
    </row>
    <row r="394" spans="1:9" ht="15.75" x14ac:dyDescent="0.25">
      <c r="A394" s="587"/>
      <c r="B394" s="188" t="s">
        <v>727</v>
      </c>
      <c r="C394" s="115" t="s">
        <v>1353</v>
      </c>
      <c r="D394" s="197">
        <v>15</v>
      </c>
      <c r="E394" s="190">
        <v>15</v>
      </c>
      <c r="F394" s="87"/>
      <c r="G394" s="87"/>
      <c r="H394" s="471"/>
      <c r="I394" s="471"/>
    </row>
    <row r="395" spans="1:9" ht="15.75" x14ac:dyDescent="0.25">
      <c r="A395" s="587"/>
      <c r="B395" s="187" t="s">
        <v>728</v>
      </c>
      <c r="C395" s="187"/>
      <c r="D395" s="548"/>
      <c r="E395" s="127"/>
      <c r="F395" s="87"/>
      <c r="G395" s="87"/>
      <c r="H395" s="471"/>
      <c r="I395" s="471"/>
    </row>
    <row r="396" spans="1:9" ht="15.75" x14ac:dyDescent="0.25">
      <c r="A396" s="587"/>
      <c r="B396" s="188" t="s">
        <v>729</v>
      </c>
      <c r="C396" s="115" t="s">
        <v>1395</v>
      </c>
      <c r="D396" s="197">
        <v>4000</v>
      </c>
      <c r="E396" s="190">
        <v>4000</v>
      </c>
      <c r="F396" s="87"/>
      <c r="G396" s="87"/>
      <c r="H396" s="471"/>
      <c r="I396" s="471"/>
    </row>
    <row r="397" spans="1:9" ht="15.75" x14ac:dyDescent="0.25">
      <c r="A397" s="587"/>
      <c r="B397" s="188" t="s">
        <v>730</v>
      </c>
      <c r="C397" s="115" t="s">
        <v>1353</v>
      </c>
      <c r="D397" s="197">
        <v>2000</v>
      </c>
      <c r="E397" s="190">
        <v>2000</v>
      </c>
      <c r="F397" s="87"/>
      <c r="G397" s="87"/>
      <c r="H397" s="471"/>
      <c r="I397" s="471"/>
    </row>
    <row r="398" spans="1:9" ht="15.75" x14ac:dyDescent="0.25">
      <c r="A398" s="587"/>
      <c r="B398" s="188" t="s">
        <v>731</v>
      </c>
      <c r="C398" s="115"/>
      <c r="D398" s="197">
        <v>750</v>
      </c>
      <c r="E398" s="190">
        <v>750</v>
      </c>
      <c r="F398" s="87"/>
      <c r="G398" s="87"/>
      <c r="H398" s="471"/>
      <c r="I398" s="471"/>
    </row>
    <row r="399" spans="1:9" ht="15.75" x14ac:dyDescent="0.25">
      <c r="A399" s="587"/>
      <c r="B399" s="188" t="s">
        <v>732</v>
      </c>
      <c r="C399" s="115" t="s">
        <v>1353</v>
      </c>
      <c r="D399" s="197">
        <v>1000</v>
      </c>
      <c r="E399" s="190">
        <v>1000</v>
      </c>
      <c r="F399" s="87"/>
      <c r="G399" s="87"/>
      <c r="H399" s="471"/>
      <c r="I399" s="471"/>
    </row>
    <row r="400" spans="1:9" ht="15.75" x14ac:dyDescent="0.25">
      <c r="A400" s="587"/>
      <c r="B400" s="188" t="s">
        <v>733</v>
      </c>
      <c r="C400" s="115" t="s">
        <v>1353</v>
      </c>
      <c r="D400" s="197">
        <v>150</v>
      </c>
      <c r="E400" s="190">
        <v>150</v>
      </c>
      <c r="F400" s="87"/>
      <c r="G400" s="87"/>
      <c r="H400" s="471"/>
      <c r="I400" s="471"/>
    </row>
    <row r="401" spans="1:9" ht="15.75" x14ac:dyDescent="0.25">
      <c r="A401" s="587"/>
      <c r="B401" s="188" t="s">
        <v>734</v>
      </c>
      <c r="C401" s="115" t="s">
        <v>1353</v>
      </c>
      <c r="D401" s="197">
        <v>600</v>
      </c>
      <c r="E401" s="190">
        <v>600</v>
      </c>
      <c r="F401" s="87"/>
      <c r="G401" s="87"/>
      <c r="H401" s="471"/>
      <c r="I401" s="471"/>
    </row>
    <row r="402" spans="1:9" ht="15.75" x14ac:dyDescent="0.25">
      <c r="A402" s="587"/>
      <c r="B402" s="188" t="s">
        <v>735</v>
      </c>
      <c r="C402" s="115" t="s">
        <v>1353</v>
      </c>
      <c r="D402" s="197">
        <v>300</v>
      </c>
      <c r="E402" s="190">
        <v>300</v>
      </c>
      <c r="F402" s="87"/>
      <c r="G402" s="87"/>
      <c r="H402" s="471"/>
      <c r="I402" s="471"/>
    </row>
    <row r="403" spans="1:9" ht="15.75" x14ac:dyDescent="0.25">
      <c r="A403" s="587"/>
      <c r="B403" s="188" t="s">
        <v>736</v>
      </c>
      <c r="C403" s="115" t="s">
        <v>1353</v>
      </c>
      <c r="D403" s="197">
        <v>300</v>
      </c>
      <c r="E403" s="190">
        <v>300</v>
      </c>
      <c r="F403" s="87"/>
      <c r="G403" s="87"/>
      <c r="H403" s="471"/>
      <c r="I403" s="471"/>
    </row>
    <row r="404" spans="1:9" ht="15.75" x14ac:dyDescent="0.25">
      <c r="A404" s="587"/>
      <c r="B404" s="520" t="s">
        <v>385</v>
      </c>
      <c r="C404" s="520" t="s">
        <v>383</v>
      </c>
      <c r="D404" s="520">
        <v>2019</v>
      </c>
      <c r="E404" s="521">
        <v>2021</v>
      </c>
      <c r="F404" s="87"/>
      <c r="G404" s="87"/>
      <c r="H404" s="471"/>
      <c r="I404" s="471"/>
    </row>
    <row r="405" spans="1:9" ht="15.75" x14ac:dyDescent="0.25">
      <c r="A405" s="587"/>
      <c r="B405" s="188" t="s">
        <v>737</v>
      </c>
      <c r="C405" s="115"/>
      <c r="D405" s="197">
        <v>100</v>
      </c>
      <c r="E405" s="190">
        <v>100</v>
      </c>
      <c r="F405" s="87"/>
      <c r="G405" s="87"/>
      <c r="H405" s="471"/>
      <c r="I405" s="471"/>
    </row>
    <row r="406" spans="1:9" ht="15.75" x14ac:dyDescent="0.25">
      <c r="A406" s="587"/>
      <c r="B406" s="188" t="s">
        <v>738</v>
      </c>
      <c r="C406" s="115"/>
      <c r="D406" s="197">
        <v>50</v>
      </c>
      <c r="E406" s="190">
        <v>50</v>
      </c>
      <c r="F406" s="87"/>
      <c r="G406" s="87"/>
      <c r="H406" s="471"/>
      <c r="I406" s="471"/>
    </row>
    <row r="407" spans="1:9" ht="15.75" x14ac:dyDescent="0.25">
      <c r="A407" s="587"/>
      <c r="B407" s="188" t="s">
        <v>739</v>
      </c>
      <c r="C407" s="115" t="s">
        <v>1353</v>
      </c>
      <c r="D407" s="197">
        <v>800</v>
      </c>
      <c r="E407" s="190">
        <v>800</v>
      </c>
      <c r="F407" s="87"/>
      <c r="G407" s="87"/>
      <c r="H407" s="471"/>
      <c r="I407" s="471"/>
    </row>
    <row r="408" spans="1:9" ht="15.75" x14ac:dyDescent="0.25">
      <c r="A408" s="587"/>
      <c r="B408" s="188" t="s">
        <v>740</v>
      </c>
      <c r="C408" s="115" t="s">
        <v>1353</v>
      </c>
      <c r="D408" s="197" t="s">
        <v>741</v>
      </c>
      <c r="E408" s="190" t="s">
        <v>741</v>
      </c>
      <c r="F408" s="87"/>
      <c r="G408" s="87"/>
      <c r="H408" s="471"/>
      <c r="I408" s="471"/>
    </row>
    <row r="409" spans="1:9" ht="15.75" x14ac:dyDescent="0.25">
      <c r="A409" s="587"/>
      <c r="B409" s="188" t="s">
        <v>742</v>
      </c>
      <c r="C409" s="115" t="s">
        <v>1353</v>
      </c>
      <c r="D409" s="197">
        <v>80</v>
      </c>
      <c r="E409" s="190">
        <v>80</v>
      </c>
      <c r="F409" s="87"/>
      <c r="G409" s="87"/>
      <c r="H409" s="471"/>
      <c r="I409" s="471"/>
    </row>
    <row r="410" spans="1:9" s="500" customFormat="1" ht="42.75" x14ac:dyDescent="0.25">
      <c r="A410" s="592"/>
      <c r="B410" s="187" t="s">
        <v>743</v>
      </c>
      <c r="C410" s="499" t="s">
        <v>1395</v>
      </c>
      <c r="D410" s="571" t="s">
        <v>995</v>
      </c>
      <c r="E410" s="502" t="s">
        <v>1447</v>
      </c>
      <c r="F410" s="89"/>
      <c r="G410" s="89"/>
      <c r="H410" s="479"/>
      <c r="I410" s="479"/>
    </row>
    <row r="411" spans="1:9" ht="45" x14ac:dyDescent="0.25">
      <c r="A411" s="587"/>
      <c r="B411" s="188" t="s">
        <v>744</v>
      </c>
      <c r="C411" s="115" t="s">
        <v>1353</v>
      </c>
      <c r="D411" s="159" t="s">
        <v>745</v>
      </c>
      <c r="E411" s="138" t="s">
        <v>1448</v>
      </c>
      <c r="F411" s="87"/>
      <c r="G411" s="87"/>
      <c r="H411" s="471"/>
      <c r="I411" s="471"/>
    </row>
    <row r="412" spans="1:9" ht="15.75" x14ac:dyDescent="0.25">
      <c r="A412" s="587"/>
      <c r="B412" s="188" t="s">
        <v>746</v>
      </c>
      <c r="C412" s="115" t="s">
        <v>1353</v>
      </c>
      <c r="D412" s="197">
        <v>30</v>
      </c>
      <c r="E412" s="190">
        <v>30</v>
      </c>
      <c r="F412" s="87"/>
      <c r="G412" s="87"/>
      <c r="H412" s="471"/>
      <c r="I412" s="471"/>
    </row>
    <row r="413" spans="1:9" ht="15.75" x14ac:dyDescent="0.25">
      <c r="A413" s="587"/>
      <c r="B413" s="188" t="s">
        <v>747</v>
      </c>
      <c r="C413" s="115" t="s">
        <v>1353</v>
      </c>
      <c r="D413" s="197">
        <v>40</v>
      </c>
      <c r="E413" s="190">
        <v>40</v>
      </c>
      <c r="F413" s="87"/>
      <c r="G413" s="87"/>
      <c r="H413" s="471"/>
      <c r="I413" s="471"/>
    </row>
    <row r="414" spans="1:9" ht="15.75" x14ac:dyDescent="0.25">
      <c r="A414" s="587"/>
      <c r="B414" s="188" t="s">
        <v>748</v>
      </c>
      <c r="C414" s="115" t="s">
        <v>1353</v>
      </c>
      <c r="D414" s="197">
        <v>40</v>
      </c>
      <c r="E414" s="190">
        <v>40</v>
      </c>
      <c r="F414" s="87"/>
      <c r="G414" s="87"/>
      <c r="H414" s="471"/>
      <c r="I414" s="471"/>
    </row>
    <row r="415" spans="1:9" ht="15.75" x14ac:dyDescent="0.25">
      <c r="A415" s="587"/>
      <c r="B415" s="188" t="s">
        <v>749</v>
      </c>
      <c r="C415" s="115" t="s">
        <v>1353</v>
      </c>
      <c r="D415" s="197">
        <v>60</v>
      </c>
      <c r="E415" s="190">
        <v>60</v>
      </c>
      <c r="F415" s="87"/>
      <c r="G415" s="87"/>
      <c r="H415" s="471"/>
      <c r="I415" s="471"/>
    </row>
    <row r="416" spans="1:9" ht="30" x14ac:dyDescent="0.25">
      <c r="A416" s="587"/>
      <c r="B416" s="188" t="s">
        <v>750</v>
      </c>
      <c r="C416" s="115" t="s">
        <v>1353</v>
      </c>
      <c r="D416" s="554" t="s">
        <v>741</v>
      </c>
      <c r="E416" s="158" t="s">
        <v>741</v>
      </c>
      <c r="F416" s="87"/>
      <c r="G416" s="87"/>
      <c r="H416" s="471"/>
      <c r="I416" s="471"/>
    </row>
    <row r="417" spans="1:9" ht="30" x14ac:dyDescent="0.25">
      <c r="A417" s="587"/>
      <c r="B417" s="188" t="s">
        <v>751</v>
      </c>
      <c r="C417" s="115" t="s">
        <v>1353</v>
      </c>
      <c r="D417" s="159" t="s">
        <v>752</v>
      </c>
      <c r="E417" s="138" t="s">
        <v>752</v>
      </c>
      <c r="F417" s="87"/>
      <c r="G417" s="87"/>
      <c r="H417" s="471"/>
      <c r="I417" s="471"/>
    </row>
    <row r="418" spans="1:9" ht="15.75" x14ac:dyDescent="0.25">
      <c r="A418" s="587"/>
      <c r="B418" s="188" t="s">
        <v>753</v>
      </c>
      <c r="C418" s="115" t="s">
        <v>1418</v>
      </c>
      <c r="D418" s="554">
        <v>5</v>
      </c>
      <c r="E418" s="158">
        <v>5</v>
      </c>
      <c r="F418" s="87"/>
      <c r="G418" s="87"/>
      <c r="H418" s="471"/>
      <c r="I418" s="471"/>
    </row>
    <row r="419" spans="1:9" ht="15.75" x14ac:dyDescent="0.25">
      <c r="A419" s="587"/>
      <c r="B419" s="187" t="s">
        <v>754</v>
      </c>
      <c r="C419" s="187"/>
      <c r="D419" s="555"/>
      <c r="E419" s="168"/>
      <c r="F419" s="87"/>
      <c r="G419" s="87"/>
      <c r="H419" s="471"/>
      <c r="I419" s="471"/>
    </row>
    <row r="420" spans="1:9" ht="15.75" x14ac:dyDescent="0.25">
      <c r="A420" s="587"/>
      <c r="B420" s="188" t="s">
        <v>755</v>
      </c>
      <c r="C420" s="115" t="s">
        <v>1353</v>
      </c>
      <c r="D420" s="197">
        <v>60</v>
      </c>
      <c r="E420" s="190">
        <v>60</v>
      </c>
      <c r="F420" s="87"/>
      <c r="G420" s="87"/>
      <c r="H420" s="471"/>
      <c r="I420" s="471"/>
    </row>
    <row r="421" spans="1:9" ht="15.75" x14ac:dyDescent="0.25">
      <c r="A421" s="587"/>
      <c r="B421" s="188" t="s">
        <v>756</v>
      </c>
      <c r="C421" s="115" t="s">
        <v>1353</v>
      </c>
      <c r="D421" s="197">
        <v>200</v>
      </c>
      <c r="E421" s="190">
        <v>200</v>
      </c>
      <c r="F421" s="87"/>
      <c r="G421" s="87"/>
      <c r="H421" s="471"/>
      <c r="I421" s="471"/>
    </row>
    <row r="422" spans="1:9" ht="15.75" x14ac:dyDescent="0.25">
      <c r="A422" s="587"/>
      <c r="B422" s="188" t="s">
        <v>757</v>
      </c>
      <c r="C422" s="115" t="s">
        <v>1353</v>
      </c>
      <c r="D422" s="197">
        <v>25000</v>
      </c>
      <c r="E422" s="190">
        <v>25000</v>
      </c>
      <c r="F422" s="87"/>
      <c r="G422" s="87"/>
      <c r="H422" s="471"/>
      <c r="I422" s="471"/>
    </row>
    <row r="423" spans="1:9" ht="15.75" x14ac:dyDescent="0.25">
      <c r="A423" s="587"/>
      <c r="B423" s="188" t="s">
        <v>758</v>
      </c>
      <c r="C423" s="115" t="s">
        <v>1353</v>
      </c>
      <c r="D423" s="197">
        <v>500</v>
      </c>
      <c r="E423" s="190">
        <v>500</v>
      </c>
      <c r="F423" s="87"/>
      <c r="G423" s="87"/>
      <c r="H423" s="471"/>
      <c r="I423" s="471"/>
    </row>
    <row r="424" spans="1:9" ht="15.75" x14ac:dyDescent="0.25">
      <c r="A424" s="587"/>
      <c r="B424" s="188" t="s">
        <v>759</v>
      </c>
      <c r="C424" s="115" t="s">
        <v>1353</v>
      </c>
      <c r="D424" s="197">
        <v>6000</v>
      </c>
      <c r="E424" s="190">
        <v>6000</v>
      </c>
      <c r="F424" s="87"/>
      <c r="G424" s="87"/>
      <c r="H424" s="471"/>
      <c r="I424" s="471"/>
    </row>
    <row r="425" spans="1:9" ht="15.75" x14ac:dyDescent="0.25">
      <c r="A425" s="587"/>
      <c r="B425" s="188" t="s">
        <v>760</v>
      </c>
      <c r="C425" s="115" t="s">
        <v>1353</v>
      </c>
      <c r="D425" s="197">
        <v>2000</v>
      </c>
      <c r="E425" s="190">
        <v>2000</v>
      </c>
      <c r="F425" s="87"/>
      <c r="G425" s="87"/>
      <c r="H425" s="471"/>
      <c r="I425" s="471"/>
    </row>
    <row r="426" spans="1:9" s="480" customFormat="1" x14ac:dyDescent="0.2">
      <c r="A426" s="592"/>
      <c r="B426" s="188" t="s">
        <v>761</v>
      </c>
      <c r="C426" s="115"/>
      <c r="D426" s="197">
        <v>5000</v>
      </c>
      <c r="E426" s="190">
        <v>5000</v>
      </c>
      <c r="F426" s="89"/>
      <c r="G426" s="89"/>
      <c r="H426" s="479"/>
      <c r="I426" s="479"/>
    </row>
    <row r="427" spans="1:9" ht="28.5" customHeight="1" x14ac:dyDescent="0.25">
      <c r="A427" s="587"/>
      <c r="B427" s="188" t="s">
        <v>762</v>
      </c>
      <c r="C427" s="115" t="s">
        <v>1353</v>
      </c>
      <c r="D427" s="197">
        <v>3000</v>
      </c>
      <c r="E427" s="190">
        <v>3000</v>
      </c>
      <c r="F427" s="87"/>
      <c r="G427" s="87"/>
      <c r="H427" s="471"/>
      <c r="I427" s="471"/>
    </row>
    <row r="428" spans="1:9" ht="15.75" x14ac:dyDescent="0.25">
      <c r="A428" s="587"/>
      <c r="B428" s="187" t="s">
        <v>764</v>
      </c>
      <c r="C428" s="187"/>
      <c r="D428" s="548"/>
      <c r="E428" s="127"/>
      <c r="F428" s="87"/>
      <c r="G428" s="87"/>
      <c r="H428" s="471"/>
      <c r="I428" s="471"/>
    </row>
    <row r="429" spans="1:9" ht="30" x14ac:dyDescent="0.25">
      <c r="A429" s="587"/>
      <c r="B429" s="188" t="s">
        <v>765</v>
      </c>
      <c r="C429" s="115" t="s">
        <v>1419</v>
      </c>
      <c r="D429" s="197">
        <v>2000</v>
      </c>
      <c r="E429" s="190">
        <v>2000</v>
      </c>
      <c r="F429" s="87"/>
      <c r="G429" s="87"/>
      <c r="H429" s="471"/>
      <c r="I429" s="471"/>
    </row>
    <row r="430" spans="1:9" ht="15.75" x14ac:dyDescent="0.25">
      <c r="A430" s="587"/>
      <c r="B430" s="188" t="s">
        <v>766</v>
      </c>
      <c r="C430" s="115" t="s">
        <v>1353</v>
      </c>
      <c r="D430" s="197">
        <v>10000</v>
      </c>
      <c r="E430" s="190">
        <v>10000</v>
      </c>
      <c r="F430" s="87"/>
      <c r="G430" s="87"/>
      <c r="H430" s="471"/>
      <c r="I430" s="471"/>
    </row>
    <row r="431" spans="1:9" ht="15.75" x14ac:dyDescent="0.25">
      <c r="A431" s="587"/>
      <c r="B431" s="241" t="s">
        <v>767</v>
      </c>
      <c r="C431" s="115"/>
      <c r="D431" s="197"/>
      <c r="E431" s="190"/>
      <c r="F431" s="87"/>
      <c r="G431" s="87"/>
      <c r="H431" s="471"/>
      <c r="I431" s="471"/>
    </row>
    <row r="432" spans="1:9" ht="15.75" x14ac:dyDescent="0.25">
      <c r="A432" s="587"/>
      <c r="B432" s="241" t="s">
        <v>768</v>
      </c>
      <c r="C432" s="115" t="s">
        <v>1420</v>
      </c>
      <c r="D432" s="197">
        <v>10000</v>
      </c>
      <c r="E432" s="190">
        <v>10000</v>
      </c>
      <c r="F432" s="87"/>
      <c r="G432" s="87"/>
      <c r="H432" s="471"/>
      <c r="I432" s="471"/>
    </row>
    <row r="433" spans="1:9" ht="15.75" x14ac:dyDescent="0.25">
      <c r="A433" s="587"/>
      <c r="B433" s="241" t="s">
        <v>769</v>
      </c>
      <c r="C433" s="115" t="s">
        <v>1420</v>
      </c>
      <c r="D433" s="197">
        <v>10000</v>
      </c>
      <c r="E433" s="190">
        <v>10000</v>
      </c>
      <c r="F433" s="87"/>
      <c r="G433" s="87"/>
      <c r="H433" s="471"/>
      <c r="I433" s="471"/>
    </row>
    <row r="434" spans="1:9" ht="15.75" x14ac:dyDescent="0.25">
      <c r="A434" s="587"/>
      <c r="B434" s="241" t="s">
        <v>770</v>
      </c>
      <c r="C434" s="115" t="s">
        <v>1420</v>
      </c>
      <c r="D434" s="197">
        <v>10000</v>
      </c>
      <c r="E434" s="190">
        <v>10000</v>
      </c>
      <c r="F434" s="87"/>
      <c r="G434" s="87"/>
      <c r="H434" s="471"/>
      <c r="I434" s="471"/>
    </row>
    <row r="435" spans="1:9" ht="15.75" x14ac:dyDescent="0.25">
      <c r="A435" s="587"/>
      <c r="B435" s="188" t="s">
        <v>771</v>
      </c>
      <c r="C435" s="115" t="s">
        <v>1420</v>
      </c>
      <c r="D435" s="197">
        <v>200</v>
      </c>
      <c r="E435" s="190">
        <v>200</v>
      </c>
      <c r="F435" s="87"/>
      <c r="G435" s="87"/>
      <c r="H435" s="471"/>
      <c r="I435" s="471"/>
    </row>
    <row r="436" spans="1:9" ht="15.75" x14ac:dyDescent="0.25">
      <c r="A436" s="587"/>
      <c r="B436" s="188" t="s">
        <v>772</v>
      </c>
      <c r="C436" s="115"/>
      <c r="D436" s="197">
        <v>200</v>
      </c>
      <c r="E436" s="190">
        <v>200</v>
      </c>
      <c r="F436" s="87"/>
      <c r="G436" s="87"/>
      <c r="H436" s="471"/>
      <c r="I436" s="471"/>
    </row>
    <row r="437" spans="1:9" ht="30" x14ac:dyDescent="0.25">
      <c r="A437" s="587"/>
      <c r="B437" s="188" t="s">
        <v>773</v>
      </c>
      <c r="C437" s="115" t="s">
        <v>1353</v>
      </c>
      <c r="D437" s="159" t="s">
        <v>774</v>
      </c>
      <c r="E437" s="138" t="s">
        <v>774</v>
      </c>
      <c r="F437" s="87"/>
      <c r="G437" s="87"/>
      <c r="H437" s="471"/>
      <c r="I437" s="471"/>
    </row>
    <row r="438" spans="1:9" s="500" customFormat="1" ht="30" x14ac:dyDescent="0.25">
      <c r="A438" s="592"/>
      <c r="B438" s="188" t="s">
        <v>1443</v>
      </c>
      <c r="C438" s="115" t="s">
        <v>1395</v>
      </c>
      <c r="D438" s="159"/>
      <c r="E438" s="138" t="s">
        <v>1444</v>
      </c>
      <c r="F438" s="89"/>
      <c r="G438" s="89"/>
      <c r="H438" s="479"/>
      <c r="I438" s="479"/>
    </row>
    <row r="439" spans="1:9" s="500" customFormat="1" ht="60" x14ac:dyDescent="0.25">
      <c r="A439" s="592"/>
      <c r="B439" s="188" t="s">
        <v>1445</v>
      </c>
      <c r="C439" s="115" t="s">
        <v>1353</v>
      </c>
      <c r="D439" s="159" t="s">
        <v>776</v>
      </c>
      <c r="E439" s="138" t="s">
        <v>1446</v>
      </c>
      <c r="F439" s="89"/>
      <c r="G439" s="89"/>
      <c r="H439" s="479"/>
      <c r="I439" s="479"/>
    </row>
    <row r="440" spans="1:9" ht="30" x14ac:dyDescent="0.25">
      <c r="A440" s="587"/>
      <c r="B440" s="188" t="s">
        <v>777</v>
      </c>
      <c r="C440" s="115" t="s">
        <v>1353</v>
      </c>
      <c r="D440" s="554" t="s">
        <v>778</v>
      </c>
      <c r="E440" s="158" t="s">
        <v>778</v>
      </c>
      <c r="F440" s="87"/>
      <c r="G440" s="87"/>
      <c r="H440" s="471"/>
      <c r="I440" s="471"/>
    </row>
    <row r="441" spans="1:9" ht="15.75" x14ac:dyDescent="0.25">
      <c r="A441" s="587"/>
      <c r="B441" s="188" t="s">
        <v>779</v>
      </c>
      <c r="C441" s="115" t="s">
        <v>1353</v>
      </c>
      <c r="D441" s="554">
        <v>150</v>
      </c>
      <c r="E441" s="158">
        <v>150</v>
      </c>
      <c r="F441" s="87"/>
      <c r="G441" s="87"/>
      <c r="H441" s="471"/>
      <c r="I441" s="471"/>
    </row>
    <row r="442" spans="1:9" ht="15.75" x14ac:dyDescent="0.25">
      <c r="A442" s="587"/>
      <c r="B442" s="188" t="s">
        <v>780</v>
      </c>
      <c r="C442" s="115"/>
      <c r="D442" s="554">
        <v>100</v>
      </c>
      <c r="E442" s="158">
        <v>100</v>
      </c>
      <c r="F442" s="87"/>
      <c r="G442" s="87"/>
      <c r="H442" s="471"/>
      <c r="I442" s="471"/>
    </row>
    <row r="443" spans="1:9" ht="15.75" x14ac:dyDescent="0.25">
      <c r="A443" s="587"/>
      <c r="B443" s="187" t="s">
        <v>781</v>
      </c>
      <c r="C443" s="115" t="s">
        <v>1353</v>
      </c>
      <c r="D443" s="554">
        <v>60</v>
      </c>
      <c r="E443" s="158">
        <v>60</v>
      </c>
      <c r="F443" s="87"/>
      <c r="G443" s="87"/>
      <c r="H443" s="471"/>
      <c r="I443" s="471"/>
    </row>
    <row r="444" spans="1:9" ht="15.75" x14ac:dyDescent="0.25">
      <c r="A444" s="587"/>
      <c r="B444" s="188" t="s">
        <v>779</v>
      </c>
      <c r="C444" s="115"/>
      <c r="D444" s="554">
        <v>50</v>
      </c>
      <c r="E444" s="158">
        <v>50</v>
      </c>
      <c r="F444" s="87"/>
      <c r="G444" s="87"/>
      <c r="H444" s="471"/>
      <c r="I444" s="471"/>
    </row>
    <row r="445" spans="1:9" ht="15.75" x14ac:dyDescent="0.25">
      <c r="A445" s="587"/>
      <c r="B445" s="188" t="s">
        <v>780</v>
      </c>
      <c r="C445" s="115"/>
      <c r="D445" s="554">
        <v>40</v>
      </c>
      <c r="E445" s="158">
        <v>40</v>
      </c>
      <c r="F445" s="87"/>
      <c r="G445" s="87"/>
      <c r="H445" s="471"/>
      <c r="I445" s="471"/>
    </row>
    <row r="446" spans="1:9" ht="15.75" x14ac:dyDescent="0.25">
      <c r="A446" s="587"/>
      <c r="B446" s="188" t="s">
        <v>782</v>
      </c>
      <c r="C446" s="115" t="s">
        <v>1353</v>
      </c>
      <c r="D446" s="197">
        <v>40</v>
      </c>
      <c r="E446" s="190">
        <v>40</v>
      </c>
      <c r="F446" s="87"/>
      <c r="G446" s="87"/>
      <c r="H446" s="471"/>
      <c r="I446" s="471"/>
    </row>
    <row r="447" spans="1:9" ht="15.75" x14ac:dyDescent="0.25">
      <c r="A447" s="587"/>
      <c r="B447" s="188" t="s">
        <v>783</v>
      </c>
      <c r="C447" s="115" t="s">
        <v>1353</v>
      </c>
      <c r="D447" s="197">
        <v>24</v>
      </c>
      <c r="E447" s="190">
        <v>24</v>
      </c>
      <c r="F447" s="87"/>
      <c r="G447" s="87"/>
      <c r="H447" s="471"/>
      <c r="I447" s="471"/>
    </row>
    <row r="448" spans="1:9" ht="15.75" x14ac:dyDescent="0.25">
      <c r="A448" s="587"/>
      <c r="B448" s="520" t="s">
        <v>385</v>
      </c>
      <c r="C448" s="520" t="s">
        <v>383</v>
      </c>
      <c r="D448" s="520">
        <v>2019</v>
      </c>
      <c r="E448" s="521">
        <v>2021</v>
      </c>
      <c r="F448" s="87"/>
      <c r="G448" s="87"/>
      <c r="H448" s="471"/>
      <c r="I448" s="471"/>
    </row>
    <row r="449" spans="1:9" ht="15.75" x14ac:dyDescent="0.25">
      <c r="A449" s="587"/>
      <c r="B449" s="188" t="s">
        <v>784</v>
      </c>
      <c r="C449" s="115" t="s">
        <v>1353</v>
      </c>
      <c r="D449" s="197">
        <v>60</v>
      </c>
      <c r="E449" s="190">
        <v>60</v>
      </c>
      <c r="F449" s="87"/>
      <c r="G449" s="87"/>
      <c r="H449" s="471"/>
      <c r="I449" s="471"/>
    </row>
    <row r="450" spans="1:9" ht="15.75" x14ac:dyDescent="0.25">
      <c r="A450" s="587"/>
      <c r="B450" s="188" t="s">
        <v>785</v>
      </c>
      <c r="C450" s="115" t="s">
        <v>1353</v>
      </c>
      <c r="D450" s="197">
        <v>100</v>
      </c>
      <c r="E450" s="190">
        <v>100</v>
      </c>
      <c r="F450" s="87"/>
      <c r="G450" s="87"/>
      <c r="H450" s="471"/>
      <c r="I450" s="471"/>
    </row>
    <row r="451" spans="1:9" ht="15.75" x14ac:dyDescent="0.25">
      <c r="A451" s="587"/>
      <c r="B451" s="188" t="s">
        <v>786</v>
      </c>
      <c r="C451" s="115" t="s">
        <v>1353</v>
      </c>
      <c r="D451" s="197">
        <v>60</v>
      </c>
      <c r="E451" s="190">
        <v>60</v>
      </c>
      <c r="F451" s="87"/>
      <c r="G451" s="87"/>
      <c r="H451" s="471"/>
      <c r="I451" s="471"/>
    </row>
    <row r="452" spans="1:9" ht="15.75" x14ac:dyDescent="0.25">
      <c r="A452" s="587"/>
      <c r="B452" s="188" t="s">
        <v>787</v>
      </c>
      <c r="C452" s="115" t="s">
        <v>1353</v>
      </c>
      <c r="D452" s="197" t="s">
        <v>788</v>
      </c>
      <c r="E452" s="190" t="s">
        <v>788</v>
      </c>
      <c r="F452" s="87"/>
      <c r="G452" s="87"/>
      <c r="H452" s="471"/>
      <c r="I452" s="471"/>
    </row>
    <row r="453" spans="1:9" ht="15.75" x14ac:dyDescent="0.25">
      <c r="A453" s="587"/>
      <c r="B453" s="188" t="s">
        <v>789</v>
      </c>
      <c r="C453" s="115" t="s">
        <v>1353</v>
      </c>
      <c r="D453" s="197" t="s">
        <v>790</v>
      </c>
      <c r="E453" s="190" t="s">
        <v>790</v>
      </c>
      <c r="F453" s="87"/>
      <c r="G453" s="87"/>
      <c r="H453" s="471"/>
      <c r="I453" s="471"/>
    </row>
    <row r="454" spans="1:9" ht="15.75" x14ac:dyDescent="0.25">
      <c r="A454" s="587"/>
      <c r="B454" s="188" t="s">
        <v>791</v>
      </c>
      <c r="C454" s="115" t="s">
        <v>1353</v>
      </c>
      <c r="D454" s="197">
        <v>50</v>
      </c>
      <c r="E454" s="190">
        <v>50</v>
      </c>
      <c r="F454" s="87"/>
      <c r="G454" s="87"/>
      <c r="H454" s="471"/>
      <c r="I454" s="471"/>
    </row>
    <row r="455" spans="1:9" s="247" customFormat="1" ht="30" x14ac:dyDescent="0.25">
      <c r="A455" s="597"/>
      <c r="B455" s="171" t="s">
        <v>792</v>
      </c>
      <c r="C455" s="263"/>
      <c r="D455" s="572">
        <v>400</v>
      </c>
      <c r="E455" s="504">
        <v>400</v>
      </c>
    </row>
    <row r="456" spans="1:9" s="247" customFormat="1" x14ac:dyDescent="0.25">
      <c r="A456" s="597"/>
      <c r="B456" s="171" t="s">
        <v>793</v>
      </c>
      <c r="C456" s="263"/>
      <c r="D456" s="572">
        <v>300</v>
      </c>
      <c r="E456" s="504">
        <v>300</v>
      </c>
    </row>
    <row r="457" spans="1:9" ht="15.75" x14ac:dyDescent="0.25">
      <c r="A457" s="587"/>
      <c r="B457" s="188" t="s">
        <v>794</v>
      </c>
      <c r="C457" s="115" t="s">
        <v>1353</v>
      </c>
      <c r="D457" s="197">
        <v>60</v>
      </c>
      <c r="E457" s="190">
        <v>60</v>
      </c>
      <c r="F457" s="87"/>
      <c r="G457" s="87"/>
      <c r="H457" s="471"/>
      <c r="I457" s="471"/>
    </row>
    <row r="458" spans="1:9" ht="15.75" x14ac:dyDescent="0.25">
      <c r="A458" s="587"/>
      <c r="B458" s="188" t="s">
        <v>795</v>
      </c>
      <c r="C458" s="115" t="s">
        <v>1353</v>
      </c>
      <c r="D458" s="197">
        <v>30</v>
      </c>
      <c r="E458" s="190">
        <v>30</v>
      </c>
      <c r="F458" s="87"/>
      <c r="G458" s="87"/>
      <c r="H458" s="471"/>
      <c r="I458" s="471"/>
    </row>
    <row r="459" spans="1:9" ht="15.75" x14ac:dyDescent="0.25">
      <c r="A459" s="587"/>
      <c r="B459" s="188" t="s">
        <v>796</v>
      </c>
      <c r="C459" s="188"/>
      <c r="D459" s="554">
        <v>100</v>
      </c>
      <c r="E459" s="158">
        <v>100</v>
      </c>
      <c r="F459" s="87"/>
      <c r="G459" s="87"/>
      <c r="H459" s="471"/>
      <c r="I459" s="471"/>
    </row>
    <row r="460" spans="1:9" ht="15.75" x14ac:dyDescent="0.25">
      <c r="A460" s="587"/>
      <c r="B460" s="188" t="s">
        <v>797</v>
      </c>
      <c r="C460" s="188"/>
      <c r="D460" s="554">
        <v>50</v>
      </c>
      <c r="E460" s="158">
        <v>50</v>
      </c>
      <c r="F460" s="87"/>
      <c r="G460" s="87"/>
      <c r="H460" s="471"/>
      <c r="I460" s="471"/>
    </row>
    <row r="461" spans="1:9" ht="15.75" x14ac:dyDescent="0.25">
      <c r="A461" s="587"/>
      <c r="B461" s="188" t="s">
        <v>798</v>
      </c>
      <c r="C461" s="115" t="s">
        <v>1353</v>
      </c>
      <c r="D461" s="197">
        <v>100</v>
      </c>
      <c r="E461" s="190">
        <v>100</v>
      </c>
      <c r="F461" s="87"/>
      <c r="G461" s="87"/>
      <c r="H461" s="471"/>
      <c r="I461" s="471"/>
    </row>
    <row r="462" spans="1:9" ht="15.75" x14ac:dyDescent="0.25">
      <c r="A462" s="587"/>
      <c r="B462" s="188" t="s">
        <v>799</v>
      </c>
      <c r="C462" s="115"/>
      <c r="D462" s="197">
        <v>60</v>
      </c>
      <c r="E462" s="190">
        <v>60</v>
      </c>
      <c r="F462" s="87"/>
      <c r="G462" s="87"/>
      <c r="H462" s="471"/>
      <c r="I462" s="471"/>
    </row>
    <row r="463" spans="1:9" ht="15.75" x14ac:dyDescent="0.25">
      <c r="A463" s="587"/>
      <c r="B463" s="188" t="s">
        <v>800</v>
      </c>
      <c r="C463" s="115" t="s">
        <v>1353</v>
      </c>
      <c r="D463" s="197">
        <v>60</v>
      </c>
      <c r="E463" s="190">
        <v>60</v>
      </c>
      <c r="F463" s="87"/>
      <c r="G463" s="87"/>
      <c r="H463" s="471"/>
      <c r="I463" s="471"/>
    </row>
    <row r="464" spans="1:9" ht="15.75" x14ac:dyDescent="0.25">
      <c r="A464" s="587"/>
      <c r="B464" s="188" t="s">
        <v>801</v>
      </c>
      <c r="C464" s="115" t="s">
        <v>1353</v>
      </c>
      <c r="D464" s="197">
        <v>60</v>
      </c>
      <c r="E464" s="190">
        <v>60</v>
      </c>
      <c r="F464" s="87"/>
      <c r="G464" s="87"/>
      <c r="H464" s="471"/>
      <c r="I464" s="471"/>
    </row>
    <row r="465" spans="1:9" ht="15.75" x14ac:dyDescent="0.25">
      <c r="A465" s="587"/>
      <c r="B465" s="188" t="s">
        <v>802</v>
      </c>
      <c r="C465" s="115"/>
      <c r="D465" s="197">
        <v>300</v>
      </c>
      <c r="E465" s="190">
        <v>300</v>
      </c>
      <c r="F465" s="87"/>
      <c r="G465" s="87"/>
      <c r="H465" s="471"/>
      <c r="I465" s="471"/>
    </row>
    <row r="466" spans="1:9" ht="15.75" x14ac:dyDescent="0.25">
      <c r="A466" s="587"/>
      <c r="B466" s="188" t="s">
        <v>803</v>
      </c>
      <c r="C466" s="115" t="s">
        <v>1353</v>
      </c>
      <c r="D466" s="197">
        <v>100</v>
      </c>
      <c r="E466" s="190">
        <v>100</v>
      </c>
      <c r="F466" s="87"/>
      <c r="G466" s="87"/>
      <c r="H466" s="471"/>
      <c r="I466" s="471"/>
    </row>
    <row r="467" spans="1:9" ht="15.75" x14ac:dyDescent="0.25">
      <c r="A467" s="587"/>
      <c r="B467" s="188" t="s">
        <v>804</v>
      </c>
      <c r="C467" s="115" t="s">
        <v>1353</v>
      </c>
      <c r="D467" s="197">
        <v>50</v>
      </c>
      <c r="E467" s="190">
        <v>50</v>
      </c>
      <c r="F467" s="87"/>
      <c r="G467" s="87"/>
      <c r="H467" s="471"/>
      <c r="I467" s="471"/>
    </row>
    <row r="468" spans="1:9" ht="15.75" x14ac:dyDescent="0.25">
      <c r="A468" s="587"/>
      <c r="B468" s="188" t="s">
        <v>805</v>
      </c>
      <c r="C468" s="188"/>
      <c r="D468" s="197">
        <v>300</v>
      </c>
      <c r="E468" s="190">
        <v>300</v>
      </c>
      <c r="F468" s="87"/>
      <c r="G468" s="87"/>
      <c r="H468" s="471"/>
      <c r="I468" s="471"/>
    </row>
    <row r="469" spans="1:9" ht="30" x14ac:dyDescent="0.25">
      <c r="A469" s="587"/>
      <c r="B469" s="188" t="s">
        <v>806</v>
      </c>
      <c r="C469" s="188"/>
      <c r="D469" s="554" t="s">
        <v>807</v>
      </c>
      <c r="E469" s="158" t="s">
        <v>807</v>
      </c>
      <c r="F469" s="87"/>
      <c r="G469" s="87"/>
      <c r="H469" s="471"/>
      <c r="I469" s="471"/>
    </row>
    <row r="470" spans="1:9" ht="15.75" x14ac:dyDescent="0.25">
      <c r="A470" s="587"/>
      <c r="B470" s="188" t="s">
        <v>808</v>
      </c>
      <c r="C470" s="115" t="s">
        <v>1353</v>
      </c>
      <c r="D470" s="197">
        <v>200</v>
      </c>
      <c r="E470" s="190">
        <v>200</v>
      </c>
      <c r="F470" s="87"/>
      <c r="G470" s="87"/>
      <c r="H470" s="471"/>
      <c r="I470" s="471"/>
    </row>
    <row r="471" spans="1:9" ht="15.75" x14ac:dyDescent="0.25">
      <c r="A471" s="587"/>
      <c r="B471" s="188" t="s">
        <v>809</v>
      </c>
      <c r="C471" s="115" t="s">
        <v>1353</v>
      </c>
      <c r="D471" s="197">
        <v>30</v>
      </c>
      <c r="E471" s="190">
        <v>30</v>
      </c>
      <c r="F471" s="87"/>
      <c r="G471" s="87"/>
      <c r="H471" s="471"/>
      <c r="I471" s="471"/>
    </row>
    <row r="472" spans="1:9" ht="15.75" x14ac:dyDescent="0.25">
      <c r="A472" s="587"/>
      <c r="B472" s="188" t="s">
        <v>810</v>
      </c>
      <c r="C472" s="115" t="s">
        <v>1353</v>
      </c>
      <c r="D472" s="197">
        <v>150</v>
      </c>
      <c r="E472" s="190">
        <v>150</v>
      </c>
      <c r="F472" s="87"/>
      <c r="G472" s="87"/>
      <c r="H472" s="471"/>
      <c r="I472" s="471"/>
    </row>
    <row r="473" spans="1:9" ht="15.75" x14ac:dyDescent="0.25">
      <c r="A473" s="587"/>
      <c r="B473" s="188" t="s">
        <v>811</v>
      </c>
      <c r="C473" s="115" t="s">
        <v>1353</v>
      </c>
      <c r="D473" s="197">
        <v>600</v>
      </c>
      <c r="E473" s="190">
        <v>600</v>
      </c>
      <c r="F473" s="87"/>
      <c r="G473" s="87"/>
      <c r="H473" s="471"/>
      <c r="I473" s="471"/>
    </row>
    <row r="474" spans="1:9" ht="15.75" x14ac:dyDescent="0.25">
      <c r="A474" s="587"/>
      <c r="B474" s="188" t="s">
        <v>812</v>
      </c>
      <c r="C474" s="115" t="s">
        <v>1353</v>
      </c>
      <c r="D474" s="197">
        <v>200</v>
      </c>
      <c r="E474" s="190">
        <v>200</v>
      </c>
      <c r="F474" s="87"/>
      <c r="G474" s="87"/>
      <c r="H474" s="471"/>
      <c r="I474" s="471"/>
    </row>
    <row r="475" spans="1:9" ht="15.75" x14ac:dyDescent="0.25">
      <c r="A475" s="587"/>
      <c r="B475" s="188" t="s">
        <v>813</v>
      </c>
      <c r="C475" s="115" t="s">
        <v>1353</v>
      </c>
      <c r="D475" s="197">
        <v>150</v>
      </c>
      <c r="E475" s="190">
        <v>150</v>
      </c>
      <c r="F475" s="87"/>
      <c r="G475" s="87"/>
      <c r="H475" s="471"/>
      <c r="I475" s="471"/>
    </row>
    <row r="476" spans="1:9" ht="15.75" x14ac:dyDescent="0.25">
      <c r="A476" s="587"/>
      <c r="B476" s="188" t="s">
        <v>814</v>
      </c>
      <c r="C476" s="115" t="s">
        <v>1353</v>
      </c>
      <c r="D476" s="197">
        <v>600</v>
      </c>
      <c r="E476" s="190">
        <v>600</v>
      </c>
      <c r="F476" s="87"/>
      <c r="G476" s="87"/>
      <c r="H476" s="471"/>
      <c r="I476" s="471"/>
    </row>
    <row r="477" spans="1:9" ht="15.75" x14ac:dyDescent="0.25">
      <c r="A477" s="587"/>
      <c r="B477" s="188" t="s">
        <v>815</v>
      </c>
      <c r="C477" s="115" t="s">
        <v>1353</v>
      </c>
      <c r="D477" s="197">
        <v>100</v>
      </c>
      <c r="E477" s="190">
        <v>100</v>
      </c>
      <c r="F477" s="87"/>
      <c r="G477" s="87"/>
      <c r="H477" s="471"/>
      <c r="I477" s="471"/>
    </row>
    <row r="478" spans="1:9" ht="15.75" x14ac:dyDescent="0.25">
      <c r="A478" s="587"/>
      <c r="B478" s="188" t="s">
        <v>816</v>
      </c>
      <c r="C478" s="115" t="s">
        <v>1353</v>
      </c>
      <c r="D478" s="197">
        <v>100</v>
      </c>
      <c r="E478" s="190">
        <v>100</v>
      </c>
      <c r="F478" s="87"/>
      <c r="G478" s="87"/>
      <c r="H478" s="471"/>
      <c r="I478" s="471"/>
    </row>
    <row r="479" spans="1:9" ht="15.75" x14ac:dyDescent="0.25">
      <c r="A479" s="587"/>
      <c r="B479" s="188" t="s">
        <v>817</v>
      </c>
      <c r="C479" s="115" t="s">
        <v>1353</v>
      </c>
      <c r="D479" s="197">
        <v>100</v>
      </c>
      <c r="E479" s="190">
        <v>100</v>
      </c>
      <c r="F479" s="87"/>
      <c r="G479" s="87"/>
      <c r="H479" s="471"/>
      <c r="I479" s="471"/>
    </row>
    <row r="480" spans="1:9" ht="15.75" x14ac:dyDescent="0.25">
      <c r="A480" s="587"/>
      <c r="B480" s="188" t="s">
        <v>818</v>
      </c>
      <c r="C480" s="115" t="s">
        <v>1353</v>
      </c>
      <c r="D480" s="197">
        <v>50</v>
      </c>
      <c r="E480" s="190">
        <v>50</v>
      </c>
      <c r="F480" s="87"/>
      <c r="G480" s="87"/>
      <c r="H480" s="471"/>
      <c r="I480" s="471"/>
    </row>
    <row r="481" spans="1:9" ht="15.75" x14ac:dyDescent="0.25">
      <c r="A481" s="587"/>
      <c r="B481" s="188" t="s">
        <v>819</v>
      </c>
      <c r="C481" s="115" t="s">
        <v>1353</v>
      </c>
      <c r="D481" s="197">
        <v>150</v>
      </c>
      <c r="E481" s="190">
        <v>150</v>
      </c>
      <c r="F481" s="87"/>
      <c r="G481" s="87"/>
      <c r="H481" s="471"/>
      <c r="I481" s="471"/>
    </row>
    <row r="482" spans="1:9" ht="42.75" customHeight="1" x14ac:dyDescent="0.25">
      <c r="A482" s="587"/>
      <c r="B482" s="188" t="s">
        <v>820</v>
      </c>
      <c r="C482" s="115" t="s">
        <v>1353</v>
      </c>
      <c r="D482" s="159" t="s">
        <v>821</v>
      </c>
      <c r="E482" s="138" t="s">
        <v>821</v>
      </c>
      <c r="F482" s="87"/>
      <c r="G482" s="87"/>
      <c r="H482" s="471"/>
      <c r="I482" s="471"/>
    </row>
    <row r="483" spans="1:9" ht="15.75" x14ac:dyDescent="0.25">
      <c r="A483" s="587"/>
      <c r="B483" s="188" t="s">
        <v>822</v>
      </c>
      <c r="C483" s="115" t="s">
        <v>1353</v>
      </c>
      <c r="D483" s="197">
        <v>200</v>
      </c>
      <c r="E483" s="190">
        <v>200</v>
      </c>
      <c r="F483" s="87"/>
      <c r="G483" s="87"/>
      <c r="H483" s="471"/>
      <c r="I483" s="471"/>
    </row>
    <row r="484" spans="1:9" ht="15.75" x14ac:dyDescent="0.25">
      <c r="A484" s="587"/>
      <c r="B484" s="563" t="s">
        <v>823</v>
      </c>
      <c r="C484" s="115"/>
      <c r="D484" s="555"/>
      <c r="E484" s="168"/>
      <c r="F484" s="87"/>
      <c r="G484" s="87"/>
      <c r="H484" s="471"/>
      <c r="I484" s="471"/>
    </row>
    <row r="485" spans="1:9" ht="15.75" x14ac:dyDescent="0.25">
      <c r="A485" s="587"/>
      <c r="B485" s="573" t="s">
        <v>1450</v>
      </c>
      <c r="C485" s="115"/>
      <c r="D485" s="555"/>
      <c r="E485" s="168"/>
      <c r="F485" s="87"/>
      <c r="G485" s="87"/>
      <c r="H485" s="471"/>
      <c r="I485" s="471"/>
    </row>
    <row r="486" spans="1:9" ht="34.5" customHeight="1" x14ac:dyDescent="0.25">
      <c r="A486" s="587"/>
      <c r="B486" s="171" t="s">
        <v>825</v>
      </c>
      <c r="C486" s="115" t="s">
        <v>1353</v>
      </c>
      <c r="D486" s="574">
        <v>400</v>
      </c>
      <c r="E486" s="505">
        <v>400</v>
      </c>
      <c r="F486" s="87"/>
      <c r="G486" s="87"/>
      <c r="H486" s="471"/>
      <c r="I486" s="471"/>
    </row>
    <row r="487" spans="1:9" ht="15.75" x14ac:dyDescent="0.25">
      <c r="A487" s="587"/>
      <c r="B487" s="171" t="s">
        <v>826</v>
      </c>
      <c r="C487" s="188"/>
      <c r="D487" s="574">
        <v>200</v>
      </c>
      <c r="E487" s="505">
        <v>200</v>
      </c>
      <c r="F487" s="87"/>
      <c r="G487" s="87"/>
      <c r="H487" s="471"/>
      <c r="I487" s="471"/>
    </row>
    <row r="488" spans="1:9" ht="30" x14ac:dyDescent="0.25">
      <c r="A488" s="587"/>
      <c r="B488" s="171" t="s">
        <v>827</v>
      </c>
      <c r="C488" s="115" t="s">
        <v>1353</v>
      </c>
      <c r="D488" s="574">
        <v>100</v>
      </c>
      <c r="E488" s="505">
        <v>100</v>
      </c>
      <c r="F488" s="87"/>
      <c r="G488" s="87"/>
      <c r="H488" s="471"/>
      <c r="I488" s="471"/>
    </row>
    <row r="489" spans="1:9" ht="15.75" x14ac:dyDescent="0.25">
      <c r="A489" s="587"/>
      <c r="B489" s="520" t="s">
        <v>385</v>
      </c>
      <c r="C489" s="520" t="s">
        <v>383</v>
      </c>
      <c r="D489" s="520">
        <v>2019</v>
      </c>
      <c r="E489" s="521">
        <v>2021</v>
      </c>
      <c r="F489" s="87"/>
      <c r="G489" s="87"/>
      <c r="H489" s="471"/>
      <c r="I489" s="471"/>
    </row>
    <row r="490" spans="1:9" ht="15.75" x14ac:dyDescent="0.25">
      <c r="A490" s="587"/>
      <c r="B490" s="573" t="s">
        <v>1451</v>
      </c>
      <c r="C490" s="115"/>
      <c r="D490" s="574"/>
      <c r="E490" s="505"/>
      <c r="F490" s="87"/>
      <c r="G490" s="87"/>
      <c r="H490" s="471"/>
      <c r="I490" s="471"/>
    </row>
    <row r="491" spans="1:9" ht="15.75" x14ac:dyDescent="0.25">
      <c r="A491" s="587"/>
      <c r="B491" s="171" t="s">
        <v>829</v>
      </c>
      <c r="C491" s="115"/>
      <c r="D491" s="575">
        <v>900</v>
      </c>
      <c r="E491" s="506">
        <v>900</v>
      </c>
      <c r="F491" s="87"/>
      <c r="G491" s="87"/>
      <c r="H491" s="471"/>
      <c r="I491" s="471"/>
    </row>
    <row r="492" spans="1:9" ht="15.75" x14ac:dyDescent="0.25">
      <c r="A492" s="587"/>
      <c r="B492" s="171" t="s">
        <v>830</v>
      </c>
      <c r="C492" s="115"/>
      <c r="D492" s="574">
        <v>150</v>
      </c>
      <c r="E492" s="505">
        <v>150</v>
      </c>
      <c r="F492" s="87"/>
      <c r="G492" s="87"/>
      <c r="H492" s="471"/>
      <c r="I492" s="471"/>
    </row>
    <row r="493" spans="1:9" ht="15.75" x14ac:dyDescent="0.25">
      <c r="A493" s="587"/>
      <c r="B493" s="188" t="s">
        <v>831</v>
      </c>
      <c r="C493" s="115"/>
      <c r="D493" s="555"/>
      <c r="E493" s="168"/>
      <c r="F493" s="87"/>
      <c r="G493" s="87"/>
      <c r="H493" s="471"/>
      <c r="I493" s="471"/>
    </row>
    <row r="494" spans="1:9" ht="15.75" x14ac:dyDescent="0.25">
      <c r="A494" s="587"/>
      <c r="B494" s="188" t="s">
        <v>832</v>
      </c>
      <c r="C494" s="115" t="s">
        <v>1353</v>
      </c>
      <c r="D494" s="197">
        <v>500</v>
      </c>
      <c r="E494" s="190">
        <v>500</v>
      </c>
      <c r="F494" s="87"/>
      <c r="G494" s="87"/>
      <c r="H494" s="471"/>
      <c r="I494" s="471"/>
    </row>
    <row r="495" spans="1:9" ht="15.75" x14ac:dyDescent="0.25">
      <c r="A495" s="587"/>
      <c r="B495" s="188" t="s">
        <v>833</v>
      </c>
      <c r="C495" s="115" t="s">
        <v>1353</v>
      </c>
      <c r="D495" s="197">
        <v>300</v>
      </c>
      <c r="E495" s="190">
        <v>300</v>
      </c>
      <c r="F495" s="87"/>
      <c r="G495" s="87"/>
      <c r="H495" s="471"/>
      <c r="I495" s="471"/>
    </row>
    <row r="496" spans="1:9" ht="15.75" x14ac:dyDescent="0.25">
      <c r="A496" s="587"/>
      <c r="B496" s="187" t="s">
        <v>834</v>
      </c>
      <c r="C496" s="115"/>
      <c r="D496" s="197"/>
      <c r="E496" s="190"/>
      <c r="F496" s="87"/>
      <c r="G496" s="87"/>
      <c r="H496" s="471"/>
      <c r="I496" s="471"/>
    </row>
    <row r="497" spans="1:9" ht="15.75" x14ac:dyDescent="0.25">
      <c r="A497" s="587"/>
      <c r="B497" s="188" t="s">
        <v>835</v>
      </c>
      <c r="C497" s="115"/>
      <c r="D497" s="575">
        <v>1500</v>
      </c>
      <c r="E497" s="506">
        <v>1500</v>
      </c>
      <c r="F497" s="87"/>
      <c r="G497" s="87"/>
      <c r="H497" s="471"/>
      <c r="I497" s="471"/>
    </row>
    <row r="498" spans="1:9" ht="15.75" x14ac:dyDescent="0.25">
      <c r="A498" s="587"/>
      <c r="B498" s="188" t="s">
        <v>836</v>
      </c>
      <c r="C498" s="115"/>
      <c r="D498" s="575">
        <v>1200</v>
      </c>
      <c r="E498" s="506">
        <v>1200</v>
      </c>
      <c r="F498" s="87"/>
      <c r="G498" s="87"/>
      <c r="H498" s="471"/>
      <c r="I498" s="471"/>
    </row>
    <row r="499" spans="1:9" ht="15.75" x14ac:dyDescent="0.25">
      <c r="A499" s="587"/>
      <c r="B499" s="188" t="s">
        <v>837</v>
      </c>
      <c r="C499" s="115" t="s">
        <v>1353</v>
      </c>
      <c r="D499" s="197">
        <v>60</v>
      </c>
      <c r="E499" s="190">
        <v>60</v>
      </c>
      <c r="F499" s="87"/>
      <c r="G499" s="87"/>
      <c r="H499" s="471"/>
      <c r="I499" s="471"/>
    </row>
    <row r="500" spans="1:9" ht="15.75" x14ac:dyDescent="0.25">
      <c r="A500" s="587"/>
      <c r="B500" s="188" t="s">
        <v>838</v>
      </c>
      <c r="C500" s="115" t="s">
        <v>1353</v>
      </c>
      <c r="D500" s="197">
        <v>100</v>
      </c>
      <c r="E500" s="190">
        <v>100</v>
      </c>
      <c r="F500" s="87"/>
      <c r="G500" s="87"/>
      <c r="H500" s="471"/>
      <c r="I500" s="471"/>
    </row>
    <row r="501" spans="1:9" ht="15.75" x14ac:dyDescent="0.25">
      <c r="A501" s="587"/>
      <c r="B501" s="188" t="s">
        <v>839</v>
      </c>
      <c r="C501" s="188"/>
      <c r="D501" s="197">
        <v>1500</v>
      </c>
      <c r="E501" s="190">
        <v>1500</v>
      </c>
      <c r="F501" s="87"/>
      <c r="G501" s="87"/>
      <c r="H501" s="471"/>
      <c r="I501" s="471"/>
    </row>
    <row r="502" spans="1:9" ht="15.75" x14ac:dyDescent="0.25">
      <c r="A502" s="587"/>
      <c r="B502" s="188" t="s">
        <v>840</v>
      </c>
      <c r="C502" s="115" t="s">
        <v>1353</v>
      </c>
      <c r="D502" s="197">
        <v>800</v>
      </c>
      <c r="E502" s="190">
        <v>800</v>
      </c>
      <c r="F502" s="87"/>
      <c r="G502" s="87"/>
      <c r="H502" s="471"/>
      <c r="I502" s="471"/>
    </row>
    <row r="503" spans="1:9" s="475" customFormat="1" ht="45" x14ac:dyDescent="0.25">
      <c r="A503" s="589"/>
      <c r="B503" s="171" t="s">
        <v>1452</v>
      </c>
      <c r="C503" s="106" t="s">
        <v>1353</v>
      </c>
      <c r="D503" s="570" t="s">
        <v>842</v>
      </c>
      <c r="E503" s="231" t="s">
        <v>842</v>
      </c>
      <c r="F503" s="88"/>
      <c r="G503" s="88"/>
      <c r="H503" s="474"/>
      <c r="I503" s="474"/>
    </row>
    <row r="504" spans="1:9" ht="15.75" x14ac:dyDescent="0.25">
      <c r="A504" s="587"/>
      <c r="B504" s="188" t="s">
        <v>843</v>
      </c>
      <c r="C504" s="115" t="s">
        <v>1353</v>
      </c>
      <c r="D504" s="197">
        <v>200</v>
      </c>
      <c r="E504" s="190">
        <v>200</v>
      </c>
      <c r="F504" s="87"/>
      <c r="G504" s="87"/>
      <c r="H504" s="471"/>
      <c r="I504" s="471"/>
    </row>
    <row r="505" spans="1:9" ht="15.75" x14ac:dyDescent="0.25">
      <c r="A505" s="587"/>
      <c r="B505" s="188" t="s">
        <v>844</v>
      </c>
      <c r="C505" s="115" t="s">
        <v>1353</v>
      </c>
      <c r="D505" s="197">
        <v>60</v>
      </c>
      <c r="E505" s="190">
        <v>60</v>
      </c>
      <c r="F505" s="87"/>
      <c r="G505" s="87"/>
      <c r="H505" s="471"/>
      <c r="I505" s="471"/>
    </row>
    <row r="506" spans="1:9" ht="15.75" x14ac:dyDescent="0.25">
      <c r="A506" s="587"/>
      <c r="B506" s="188" t="s">
        <v>845</v>
      </c>
      <c r="C506" s="115" t="s">
        <v>1353</v>
      </c>
      <c r="D506" s="197">
        <v>40</v>
      </c>
      <c r="E506" s="190">
        <v>40</v>
      </c>
      <c r="F506" s="87"/>
      <c r="G506" s="87"/>
      <c r="H506" s="471"/>
      <c r="I506" s="471"/>
    </row>
    <row r="507" spans="1:9" ht="15.75" x14ac:dyDescent="0.25">
      <c r="A507" s="587"/>
      <c r="B507" s="187" t="s">
        <v>846</v>
      </c>
      <c r="C507" s="115" t="s">
        <v>1353</v>
      </c>
      <c r="D507" s="197"/>
      <c r="E507" s="190"/>
      <c r="F507" s="87"/>
      <c r="G507" s="87"/>
      <c r="H507" s="471"/>
      <c r="I507" s="471"/>
    </row>
    <row r="508" spans="1:9" ht="15.75" x14ac:dyDescent="0.25">
      <c r="A508" s="587"/>
      <c r="B508" s="187" t="s">
        <v>847</v>
      </c>
      <c r="C508" s="115"/>
      <c r="D508" s="197"/>
      <c r="E508" s="190"/>
      <c r="F508" s="87"/>
      <c r="G508" s="87"/>
      <c r="H508" s="471"/>
      <c r="I508" s="471"/>
    </row>
    <row r="509" spans="1:9" ht="15.75" x14ac:dyDescent="0.25">
      <c r="A509" s="587"/>
      <c r="B509" s="188" t="s">
        <v>848</v>
      </c>
      <c r="C509" s="115"/>
      <c r="D509" s="197">
        <v>40</v>
      </c>
      <c r="E509" s="190">
        <v>40</v>
      </c>
      <c r="F509" s="87"/>
      <c r="G509" s="87"/>
      <c r="H509" s="471"/>
      <c r="I509" s="471"/>
    </row>
    <row r="510" spans="1:9" ht="15.75" x14ac:dyDescent="0.25">
      <c r="A510" s="587"/>
      <c r="B510" s="188" t="s">
        <v>849</v>
      </c>
      <c r="C510" s="115"/>
      <c r="D510" s="197">
        <v>60</v>
      </c>
      <c r="E510" s="190">
        <v>60</v>
      </c>
      <c r="F510" s="87"/>
      <c r="G510" s="87"/>
      <c r="H510" s="471"/>
      <c r="I510" s="471"/>
    </row>
    <row r="511" spans="1:9" ht="15.75" x14ac:dyDescent="0.25">
      <c r="A511" s="587"/>
      <c r="B511" s="188" t="s">
        <v>850</v>
      </c>
      <c r="C511" s="115" t="s">
        <v>1353</v>
      </c>
      <c r="D511" s="197">
        <v>10</v>
      </c>
      <c r="E511" s="190">
        <v>10</v>
      </c>
      <c r="F511" s="87"/>
      <c r="G511" s="87"/>
      <c r="H511" s="471"/>
      <c r="I511" s="471"/>
    </row>
    <row r="512" spans="1:9" ht="15.75" x14ac:dyDescent="0.25">
      <c r="A512" s="587"/>
      <c r="B512" s="188" t="s">
        <v>851</v>
      </c>
      <c r="C512" s="115" t="s">
        <v>1353</v>
      </c>
      <c r="D512" s="197">
        <v>20</v>
      </c>
      <c r="E512" s="190">
        <v>20</v>
      </c>
      <c r="F512" s="87"/>
      <c r="G512" s="87"/>
      <c r="H512" s="471"/>
      <c r="I512" s="471"/>
    </row>
    <row r="513" spans="1:9" ht="15.75" x14ac:dyDescent="0.25">
      <c r="A513" s="587"/>
      <c r="B513" s="188" t="s">
        <v>852</v>
      </c>
      <c r="C513" s="115" t="s">
        <v>1353</v>
      </c>
      <c r="D513" s="197">
        <v>10</v>
      </c>
      <c r="E513" s="190">
        <v>10</v>
      </c>
      <c r="F513" s="87"/>
      <c r="G513" s="87"/>
      <c r="H513" s="471"/>
      <c r="I513" s="471"/>
    </row>
    <row r="514" spans="1:9" ht="15.75" x14ac:dyDescent="0.25">
      <c r="A514" s="587"/>
      <c r="B514" s="188" t="s">
        <v>853</v>
      </c>
      <c r="C514" s="115" t="s">
        <v>1353</v>
      </c>
      <c r="D514" s="197">
        <v>20</v>
      </c>
      <c r="E514" s="190">
        <v>20</v>
      </c>
      <c r="F514" s="87"/>
      <c r="G514" s="87"/>
      <c r="H514" s="471"/>
      <c r="I514" s="471"/>
    </row>
    <row r="515" spans="1:9" ht="15.75" x14ac:dyDescent="0.25">
      <c r="A515" s="587"/>
      <c r="B515" s="188" t="s">
        <v>854</v>
      </c>
      <c r="C515" s="115" t="s">
        <v>1353</v>
      </c>
      <c r="D515" s="197">
        <v>35</v>
      </c>
      <c r="E515" s="190">
        <v>35</v>
      </c>
      <c r="F515" s="87"/>
      <c r="G515" s="87"/>
      <c r="H515" s="471"/>
      <c r="I515" s="471"/>
    </row>
    <row r="516" spans="1:9" ht="15.75" x14ac:dyDescent="0.25">
      <c r="A516" s="587"/>
      <c r="B516" s="188" t="s">
        <v>855</v>
      </c>
      <c r="C516" s="115" t="s">
        <v>1353</v>
      </c>
      <c r="D516" s="197">
        <v>30</v>
      </c>
      <c r="E516" s="190">
        <v>30</v>
      </c>
      <c r="F516" s="87"/>
      <c r="G516" s="87"/>
      <c r="H516" s="471"/>
      <c r="I516" s="471"/>
    </row>
    <row r="517" spans="1:9" ht="15.75" x14ac:dyDescent="0.25">
      <c r="A517" s="587"/>
      <c r="B517" s="188" t="s">
        <v>856</v>
      </c>
      <c r="C517" s="115" t="s">
        <v>1353</v>
      </c>
      <c r="D517" s="197">
        <v>50</v>
      </c>
      <c r="E517" s="190">
        <v>50</v>
      </c>
      <c r="F517" s="87"/>
      <c r="G517" s="87"/>
      <c r="H517" s="471"/>
      <c r="I517" s="471"/>
    </row>
    <row r="518" spans="1:9" ht="15.75" x14ac:dyDescent="0.25">
      <c r="A518" s="587"/>
      <c r="B518" s="188" t="s">
        <v>857</v>
      </c>
      <c r="C518" s="115" t="s">
        <v>1353</v>
      </c>
      <c r="D518" s="197">
        <v>60</v>
      </c>
      <c r="E518" s="190">
        <v>60</v>
      </c>
      <c r="F518" s="87"/>
      <c r="G518" s="87"/>
      <c r="H518" s="471"/>
      <c r="I518" s="471"/>
    </row>
    <row r="519" spans="1:9" ht="15.75" x14ac:dyDescent="0.25">
      <c r="A519" s="587"/>
      <c r="B519" s="188" t="s">
        <v>858</v>
      </c>
      <c r="C519" s="115" t="s">
        <v>1353</v>
      </c>
      <c r="D519" s="197">
        <v>100</v>
      </c>
      <c r="E519" s="190">
        <v>100</v>
      </c>
      <c r="F519" s="87"/>
      <c r="G519" s="87"/>
      <c r="H519" s="471"/>
      <c r="I519" s="471"/>
    </row>
    <row r="520" spans="1:9" ht="15.75" x14ac:dyDescent="0.25">
      <c r="A520" s="587"/>
      <c r="B520" s="188" t="s">
        <v>859</v>
      </c>
      <c r="C520" s="115" t="s">
        <v>1353</v>
      </c>
      <c r="D520" s="197">
        <v>150</v>
      </c>
      <c r="E520" s="190">
        <v>150</v>
      </c>
      <c r="F520" s="87"/>
      <c r="G520" s="87"/>
      <c r="H520" s="471"/>
      <c r="I520" s="471"/>
    </row>
    <row r="521" spans="1:9" s="475" customFormat="1" ht="15.75" x14ac:dyDescent="0.25">
      <c r="A521" s="589"/>
      <c r="B521" s="576" t="s">
        <v>860</v>
      </c>
      <c r="C521" s="106"/>
      <c r="D521" s="577"/>
      <c r="E521" s="257"/>
      <c r="F521" s="88"/>
      <c r="G521" s="88"/>
      <c r="H521" s="474"/>
      <c r="I521" s="474"/>
    </row>
    <row r="522" spans="1:9" s="475" customFormat="1" ht="15.75" x14ac:dyDescent="0.25">
      <c r="A522" s="589"/>
      <c r="B522" s="258" t="s">
        <v>861</v>
      </c>
      <c r="C522" s="258" t="s">
        <v>1395</v>
      </c>
      <c r="D522" s="564">
        <v>250</v>
      </c>
      <c r="E522" s="220">
        <v>250</v>
      </c>
      <c r="F522" s="88"/>
      <c r="G522" s="88"/>
      <c r="H522" s="474"/>
      <c r="I522" s="474"/>
    </row>
    <row r="523" spans="1:9" s="475" customFormat="1" ht="15.75" x14ac:dyDescent="0.25">
      <c r="A523" s="589"/>
      <c r="B523" s="258" t="s">
        <v>862</v>
      </c>
      <c r="C523" s="106" t="s">
        <v>1353</v>
      </c>
      <c r="D523" s="564">
        <v>200</v>
      </c>
      <c r="E523" s="220">
        <v>200</v>
      </c>
      <c r="F523" s="88"/>
      <c r="G523" s="88"/>
      <c r="H523" s="474"/>
      <c r="I523" s="474"/>
    </row>
    <row r="524" spans="1:9" s="475" customFormat="1" ht="15.75" x14ac:dyDescent="0.25">
      <c r="A524" s="589"/>
      <c r="B524" s="258" t="s">
        <v>863</v>
      </c>
      <c r="C524" s="106" t="s">
        <v>1353</v>
      </c>
      <c r="D524" s="564">
        <v>150</v>
      </c>
      <c r="E524" s="220">
        <v>150</v>
      </c>
      <c r="F524" s="88"/>
      <c r="G524" s="88"/>
      <c r="H524" s="474"/>
      <c r="I524" s="474"/>
    </row>
    <row r="525" spans="1:9" s="475" customFormat="1" ht="15.75" x14ac:dyDescent="0.25">
      <c r="A525" s="589"/>
      <c r="B525" s="258" t="s">
        <v>864</v>
      </c>
      <c r="C525" s="106" t="s">
        <v>1353</v>
      </c>
      <c r="D525" s="564">
        <v>100</v>
      </c>
      <c r="E525" s="220">
        <v>100</v>
      </c>
      <c r="F525" s="88"/>
      <c r="G525" s="88"/>
      <c r="H525" s="474"/>
      <c r="I525" s="474"/>
    </row>
    <row r="526" spans="1:9" ht="15.75" x14ac:dyDescent="0.25">
      <c r="A526" s="587"/>
      <c r="B526" s="188" t="s">
        <v>865</v>
      </c>
      <c r="C526" s="115" t="s">
        <v>1353</v>
      </c>
      <c r="D526" s="197">
        <v>300</v>
      </c>
      <c r="E526" s="190">
        <v>300</v>
      </c>
      <c r="F526" s="87"/>
      <c r="G526" s="87"/>
      <c r="H526" s="471"/>
      <c r="I526" s="471"/>
    </row>
    <row r="527" spans="1:9" ht="15.75" x14ac:dyDescent="0.25">
      <c r="A527" s="587"/>
      <c r="B527" s="188" t="s">
        <v>866</v>
      </c>
      <c r="C527" s="115" t="s">
        <v>1353</v>
      </c>
      <c r="D527" s="197">
        <v>200</v>
      </c>
      <c r="E527" s="190">
        <v>200</v>
      </c>
      <c r="F527" s="87"/>
      <c r="G527" s="87"/>
      <c r="H527" s="471"/>
      <c r="I527" s="471"/>
    </row>
    <row r="528" spans="1:9" ht="15.75" x14ac:dyDescent="0.25">
      <c r="A528" s="587"/>
      <c r="B528" s="188" t="s">
        <v>867</v>
      </c>
      <c r="C528" s="115" t="s">
        <v>1353</v>
      </c>
      <c r="D528" s="197">
        <v>150</v>
      </c>
      <c r="E528" s="190">
        <v>150</v>
      </c>
      <c r="F528" s="87"/>
      <c r="G528" s="87"/>
      <c r="H528" s="471"/>
      <c r="I528" s="471"/>
    </row>
    <row r="529" spans="1:9" ht="15.75" x14ac:dyDescent="0.25">
      <c r="A529" s="587"/>
      <c r="B529" s="188" t="s">
        <v>868</v>
      </c>
      <c r="C529" s="115" t="s">
        <v>1353</v>
      </c>
      <c r="D529" s="197">
        <v>100</v>
      </c>
      <c r="E529" s="190">
        <v>100</v>
      </c>
      <c r="F529" s="87"/>
      <c r="G529" s="87"/>
      <c r="H529" s="471"/>
      <c r="I529" s="471"/>
    </row>
    <row r="530" spans="1:9" ht="15.75" x14ac:dyDescent="0.25">
      <c r="A530" s="587"/>
      <c r="B530" s="188" t="s">
        <v>869</v>
      </c>
      <c r="C530" s="115" t="s">
        <v>1353</v>
      </c>
      <c r="D530" s="197">
        <v>240</v>
      </c>
      <c r="E530" s="190">
        <v>240</v>
      </c>
      <c r="F530" s="87"/>
      <c r="G530" s="87"/>
      <c r="H530" s="471"/>
      <c r="I530" s="471"/>
    </row>
    <row r="531" spans="1:9" ht="15.75" x14ac:dyDescent="0.25">
      <c r="A531" s="587"/>
      <c r="B531" s="188" t="s">
        <v>870</v>
      </c>
      <c r="C531" s="115" t="s">
        <v>1353</v>
      </c>
      <c r="D531" s="197">
        <v>50</v>
      </c>
      <c r="E531" s="190">
        <v>50</v>
      </c>
      <c r="F531" s="87"/>
      <c r="G531" s="87"/>
      <c r="H531" s="471"/>
      <c r="I531" s="471"/>
    </row>
    <row r="532" spans="1:9" ht="15.75" x14ac:dyDescent="0.25">
      <c r="A532" s="587"/>
      <c r="B532" s="187" t="s">
        <v>871</v>
      </c>
      <c r="C532" s="115"/>
      <c r="D532" s="548"/>
      <c r="E532" s="127"/>
      <c r="F532" s="87"/>
      <c r="G532" s="87"/>
      <c r="H532" s="471"/>
      <c r="I532" s="471"/>
    </row>
    <row r="533" spans="1:9" ht="15.75" x14ac:dyDescent="0.25">
      <c r="A533" s="587"/>
      <c r="B533" s="188" t="s">
        <v>872</v>
      </c>
      <c r="C533" s="115" t="s">
        <v>1353</v>
      </c>
      <c r="D533" s="197">
        <v>1000</v>
      </c>
      <c r="E533" s="190">
        <v>1000</v>
      </c>
      <c r="F533" s="87"/>
      <c r="G533" s="87"/>
      <c r="H533" s="471"/>
      <c r="I533" s="471"/>
    </row>
    <row r="534" spans="1:9" ht="15.75" x14ac:dyDescent="0.25">
      <c r="A534" s="587"/>
      <c r="B534" s="188" t="s">
        <v>873</v>
      </c>
      <c r="C534" s="115" t="s">
        <v>1395</v>
      </c>
      <c r="D534" s="197">
        <v>30</v>
      </c>
      <c r="E534" s="190">
        <v>30</v>
      </c>
      <c r="F534" s="87"/>
      <c r="G534" s="87"/>
      <c r="H534" s="471"/>
      <c r="I534" s="471"/>
    </row>
    <row r="535" spans="1:9" ht="15.75" x14ac:dyDescent="0.25">
      <c r="A535" s="587"/>
      <c r="B535" s="188" t="s">
        <v>874</v>
      </c>
      <c r="C535" s="115" t="s">
        <v>1353</v>
      </c>
      <c r="D535" s="197">
        <v>50</v>
      </c>
      <c r="E535" s="190">
        <v>50</v>
      </c>
      <c r="F535" s="87"/>
      <c r="G535" s="87"/>
      <c r="H535" s="471"/>
      <c r="I535" s="471"/>
    </row>
    <row r="536" spans="1:9" ht="15.75" x14ac:dyDescent="0.25">
      <c r="A536" s="587"/>
      <c r="B536" s="188" t="s">
        <v>875</v>
      </c>
      <c r="C536" s="115" t="s">
        <v>1395</v>
      </c>
      <c r="D536" s="197">
        <v>100</v>
      </c>
      <c r="E536" s="190">
        <v>100</v>
      </c>
      <c r="F536" s="87"/>
      <c r="G536" s="87"/>
      <c r="H536" s="471"/>
      <c r="I536" s="471"/>
    </row>
    <row r="537" spans="1:9" ht="15.75" x14ac:dyDescent="0.25">
      <c r="A537" s="587"/>
      <c r="B537" s="520" t="s">
        <v>385</v>
      </c>
      <c r="C537" s="520" t="s">
        <v>383</v>
      </c>
      <c r="D537" s="520">
        <v>2019</v>
      </c>
      <c r="E537" s="521">
        <v>2021</v>
      </c>
      <c r="F537" s="87"/>
      <c r="G537" s="87"/>
      <c r="H537" s="471"/>
      <c r="I537" s="471"/>
    </row>
    <row r="538" spans="1:9" ht="15.75" x14ac:dyDescent="0.25">
      <c r="A538" s="587"/>
      <c r="B538" s="188" t="s">
        <v>876</v>
      </c>
      <c r="C538" s="115" t="s">
        <v>1353</v>
      </c>
      <c r="D538" s="197">
        <v>100</v>
      </c>
      <c r="E538" s="190">
        <v>100</v>
      </c>
      <c r="F538" s="87"/>
      <c r="G538" s="87"/>
      <c r="H538" s="471"/>
      <c r="I538" s="471"/>
    </row>
    <row r="539" spans="1:9" ht="30" x14ac:dyDescent="0.25">
      <c r="A539" s="587"/>
      <c r="B539" s="578" t="s">
        <v>877</v>
      </c>
      <c r="C539" s="188"/>
      <c r="D539" s="197">
        <v>1500</v>
      </c>
      <c r="E539" s="190">
        <v>1500</v>
      </c>
      <c r="F539" s="87"/>
      <c r="G539" s="87"/>
      <c r="H539" s="471"/>
      <c r="I539" s="471"/>
    </row>
    <row r="540" spans="1:9" ht="15.75" x14ac:dyDescent="0.25">
      <c r="A540" s="587"/>
      <c r="B540" s="579" t="s">
        <v>878</v>
      </c>
      <c r="C540" s="188"/>
      <c r="D540" s="197"/>
      <c r="E540" s="190"/>
      <c r="F540" s="87"/>
      <c r="G540" s="87"/>
      <c r="H540" s="471"/>
      <c r="I540" s="471"/>
    </row>
    <row r="541" spans="1:9" ht="15.75" x14ac:dyDescent="0.25">
      <c r="A541" s="587"/>
      <c r="B541" s="188" t="s">
        <v>879</v>
      </c>
      <c r="C541" s="115" t="s">
        <v>1353</v>
      </c>
      <c r="D541" s="197">
        <v>500</v>
      </c>
      <c r="E541" s="190">
        <v>500</v>
      </c>
      <c r="F541" s="87"/>
      <c r="G541" s="87"/>
      <c r="H541" s="471"/>
      <c r="I541" s="471"/>
    </row>
    <row r="542" spans="1:9" ht="15.75" x14ac:dyDescent="0.25">
      <c r="A542" s="587"/>
      <c r="B542" s="159" t="s">
        <v>880</v>
      </c>
      <c r="C542" s="115" t="s">
        <v>1353</v>
      </c>
      <c r="D542" s="197">
        <v>1400</v>
      </c>
      <c r="E542" s="190">
        <v>1400</v>
      </c>
      <c r="F542" s="87"/>
      <c r="G542" s="87"/>
      <c r="H542" s="471"/>
      <c r="I542" s="471"/>
    </row>
    <row r="543" spans="1:9" ht="15.75" x14ac:dyDescent="0.25">
      <c r="A543" s="587"/>
      <c r="B543" s="187" t="s">
        <v>881</v>
      </c>
      <c r="C543" s="115" t="s">
        <v>1353</v>
      </c>
      <c r="D543" s="555"/>
      <c r="E543" s="168"/>
      <c r="F543" s="87"/>
      <c r="G543" s="87"/>
      <c r="H543" s="471"/>
      <c r="I543" s="471"/>
    </row>
    <row r="544" spans="1:9" ht="15.75" x14ac:dyDescent="0.25">
      <c r="A544" s="587"/>
      <c r="B544" s="188" t="s">
        <v>882</v>
      </c>
      <c r="C544" s="115" t="s">
        <v>1395</v>
      </c>
      <c r="D544" s="554">
        <v>50</v>
      </c>
      <c r="E544" s="158">
        <v>50</v>
      </c>
      <c r="F544" s="87"/>
      <c r="G544" s="87"/>
      <c r="H544" s="471"/>
      <c r="I544" s="471"/>
    </row>
    <row r="545" spans="1:9" ht="15.75" x14ac:dyDescent="0.25">
      <c r="A545" s="587"/>
      <c r="B545" s="188" t="s">
        <v>883</v>
      </c>
      <c r="C545" s="115" t="s">
        <v>1353</v>
      </c>
      <c r="D545" s="197">
        <v>80</v>
      </c>
      <c r="E545" s="190">
        <v>80</v>
      </c>
      <c r="F545" s="87"/>
      <c r="G545" s="87"/>
      <c r="H545" s="471"/>
      <c r="I545" s="471"/>
    </row>
    <row r="546" spans="1:9" ht="45" x14ac:dyDescent="0.25">
      <c r="A546" s="587"/>
      <c r="B546" s="188" t="s">
        <v>884</v>
      </c>
      <c r="C546" s="115" t="s">
        <v>1353</v>
      </c>
      <c r="D546" s="554" t="s">
        <v>885</v>
      </c>
      <c r="E546" s="158" t="s">
        <v>885</v>
      </c>
      <c r="F546" s="132"/>
      <c r="G546" s="132"/>
      <c r="H546" s="487"/>
      <c r="I546" s="471"/>
    </row>
    <row r="547" spans="1:9" ht="15.75" x14ac:dyDescent="0.25">
      <c r="A547" s="262"/>
      <c r="B547" s="263" t="s">
        <v>886</v>
      </c>
      <c r="C547" s="263"/>
      <c r="D547" s="580">
        <v>150</v>
      </c>
      <c r="E547" s="264">
        <v>150</v>
      </c>
      <c r="F547" s="488"/>
      <c r="G547" s="489"/>
      <c r="H547" s="489"/>
      <c r="I547" s="471"/>
    </row>
    <row r="548" spans="1:9" ht="15.75" x14ac:dyDescent="0.25">
      <c r="A548" s="262"/>
      <c r="B548" s="187" t="s">
        <v>881</v>
      </c>
      <c r="C548" s="263"/>
      <c r="D548" s="580"/>
      <c r="E548" s="264"/>
      <c r="F548" s="490"/>
      <c r="G548" s="490"/>
      <c r="H548" s="490"/>
      <c r="I548" s="471"/>
    </row>
    <row r="549" spans="1:9" ht="45" x14ac:dyDescent="0.25">
      <c r="A549" s="262"/>
      <c r="B549" s="188" t="s">
        <v>887</v>
      </c>
      <c r="C549" s="263"/>
      <c r="D549" s="159" t="s">
        <v>888</v>
      </c>
      <c r="E549" s="138" t="s">
        <v>888</v>
      </c>
      <c r="F549" s="490"/>
      <c r="G549" s="491"/>
      <c r="H549" s="491"/>
      <c r="I549" s="471"/>
    </row>
    <row r="550" spans="1:9" ht="15.75" x14ac:dyDescent="0.25">
      <c r="A550" s="262"/>
      <c r="B550" s="188" t="s">
        <v>889</v>
      </c>
      <c r="C550" s="263"/>
      <c r="D550" s="581">
        <v>120</v>
      </c>
      <c r="E550" s="512">
        <v>120</v>
      </c>
      <c r="F550" s="490"/>
      <c r="G550" s="491"/>
      <c r="H550" s="491"/>
      <c r="I550" s="471"/>
    </row>
    <row r="551" spans="1:9" ht="15.75" x14ac:dyDescent="0.25">
      <c r="A551" s="262"/>
      <c r="B551" s="188" t="s">
        <v>890</v>
      </c>
      <c r="C551" s="263"/>
      <c r="D551" s="581">
        <v>860</v>
      </c>
      <c r="E551" s="512">
        <v>860</v>
      </c>
      <c r="F551" s="490"/>
      <c r="G551" s="491"/>
      <c r="H551" s="491"/>
      <c r="I551" s="471"/>
    </row>
    <row r="552" spans="1:9" ht="15.75" x14ac:dyDescent="0.25">
      <c r="A552" s="262"/>
      <c r="B552" s="188" t="s">
        <v>891</v>
      </c>
      <c r="C552" s="263"/>
      <c r="D552" s="581">
        <v>50</v>
      </c>
      <c r="E552" s="512">
        <v>50</v>
      </c>
      <c r="F552" s="490"/>
      <c r="G552" s="491"/>
      <c r="H552" s="491"/>
      <c r="I552" s="471"/>
    </row>
    <row r="553" spans="1:9" ht="15.75" x14ac:dyDescent="0.25">
      <c r="A553" s="262"/>
      <c r="B553" s="188" t="s">
        <v>892</v>
      </c>
      <c r="C553" s="263"/>
      <c r="D553" s="581">
        <v>150</v>
      </c>
      <c r="E553" s="512">
        <v>150</v>
      </c>
      <c r="F553" s="490"/>
      <c r="G553" s="491"/>
      <c r="H553" s="491"/>
      <c r="I553" s="471"/>
    </row>
    <row r="554" spans="1:9" ht="15.75" x14ac:dyDescent="0.25">
      <c r="A554" s="262"/>
      <c r="B554" s="188" t="s">
        <v>893</v>
      </c>
      <c r="C554" s="263"/>
      <c r="D554" s="581">
        <v>150</v>
      </c>
      <c r="E554" s="512">
        <v>150</v>
      </c>
      <c r="F554" s="490"/>
      <c r="G554" s="491"/>
      <c r="H554" s="491"/>
      <c r="I554" s="471"/>
    </row>
    <row r="555" spans="1:9" ht="15.75" x14ac:dyDescent="0.25">
      <c r="A555" s="262"/>
      <c r="B555" s="188" t="s">
        <v>894</v>
      </c>
      <c r="C555" s="263"/>
      <c r="D555" s="581">
        <v>40</v>
      </c>
      <c r="E555" s="512">
        <v>40</v>
      </c>
      <c r="F555" s="490"/>
      <c r="G555" s="491"/>
      <c r="H555" s="491"/>
      <c r="I555" s="471"/>
    </row>
    <row r="556" spans="1:9" ht="15.75" x14ac:dyDescent="0.25">
      <c r="A556" s="262"/>
      <c r="B556" s="188" t="s">
        <v>895</v>
      </c>
      <c r="C556" s="263"/>
      <c r="D556" s="581">
        <v>200</v>
      </c>
      <c r="E556" s="512">
        <v>200</v>
      </c>
      <c r="F556" s="490"/>
      <c r="G556" s="491"/>
      <c r="H556" s="491"/>
      <c r="I556" s="471"/>
    </row>
    <row r="557" spans="1:9" ht="15.75" x14ac:dyDescent="0.25">
      <c r="A557" s="262"/>
      <c r="B557" s="188" t="s">
        <v>896</v>
      </c>
      <c r="C557" s="263"/>
      <c r="D557" s="581">
        <v>30</v>
      </c>
      <c r="E557" s="512">
        <v>30</v>
      </c>
      <c r="F557" s="490"/>
      <c r="G557" s="491"/>
      <c r="H557" s="491"/>
      <c r="I557" s="471"/>
    </row>
    <row r="558" spans="1:9" ht="15.75" x14ac:dyDescent="0.25">
      <c r="A558" s="262"/>
      <c r="B558" s="188" t="s">
        <v>897</v>
      </c>
      <c r="C558" s="263"/>
      <c r="D558" s="581">
        <v>30</v>
      </c>
      <c r="E558" s="512">
        <v>30</v>
      </c>
      <c r="F558" s="489"/>
      <c r="G558" s="489"/>
      <c r="H558" s="489"/>
      <c r="I558" s="471"/>
    </row>
    <row r="559" spans="1:9" ht="15.75" x14ac:dyDescent="0.25">
      <c r="A559" s="262"/>
      <c r="B559" s="188" t="s">
        <v>898</v>
      </c>
      <c r="C559" s="263"/>
      <c r="D559" s="581">
        <v>25</v>
      </c>
      <c r="E559" s="512">
        <v>25</v>
      </c>
      <c r="F559" s="490"/>
      <c r="G559" s="491"/>
      <c r="H559" s="491"/>
      <c r="I559" s="471"/>
    </row>
    <row r="560" spans="1:9" ht="15.75" x14ac:dyDescent="0.25">
      <c r="A560" s="262"/>
      <c r="B560" s="188" t="s">
        <v>899</v>
      </c>
      <c r="C560" s="263"/>
      <c r="D560" s="581">
        <v>200</v>
      </c>
      <c r="E560" s="512">
        <v>200</v>
      </c>
      <c r="F560" s="490"/>
      <c r="G560" s="491"/>
      <c r="H560" s="491"/>
      <c r="I560" s="471"/>
    </row>
    <row r="561" spans="1:9" ht="15.75" x14ac:dyDescent="0.25">
      <c r="A561" s="262"/>
      <c r="B561" s="188" t="s">
        <v>900</v>
      </c>
      <c r="C561" s="263"/>
      <c r="D561" s="581">
        <v>20</v>
      </c>
      <c r="E561" s="512">
        <v>20</v>
      </c>
      <c r="F561" s="490"/>
      <c r="G561" s="491"/>
      <c r="H561" s="491"/>
      <c r="I561" s="471"/>
    </row>
    <row r="562" spans="1:9" ht="15.75" x14ac:dyDescent="0.25">
      <c r="A562" s="262"/>
      <c r="B562" s="188" t="s">
        <v>901</v>
      </c>
      <c r="C562" s="263"/>
      <c r="D562" s="581">
        <v>600</v>
      </c>
      <c r="E562" s="512">
        <v>600</v>
      </c>
      <c r="F562" s="490"/>
      <c r="G562" s="491"/>
      <c r="H562" s="491"/>
      <c r="I562" s="471"/>
    </row>
    <row r="563" spans="1:9" ht="15.75" x14ac:dyDescent="0.25">
      <c r="A563" s="262"/>
      <c r="B563" s="188" t="s">
        <v>902</v>
      </c>
      <c r="C563" s="263"/>
      <c r="D563" s="581">
        <v>250</v>
      </c>
      <c r="E563" s="512">
        <v>250</v>
      </c>
      <c r="F563" s="490"/>
      <c r="G563" s="491"/>
      <c r="H563" s="491"/>
      <c r="I563" s="471"/>
    </row>
    <row r="564" spans="1:9" ht="15.75" x14ac:dyDescent="0.25">
      <c r="A564" s="262"/>
      <c r="B564" s="188" t="s">
        <v>903</v>
      </c>
      <c r="C564" s="263"/>
      <c r="D564" s="581">
        <v>25</v>
      </c>
      <c r="E564" s="512">
        <v>25</v>
      </c>
      <c r="F564" s="490"/>
      <c r="G564" s="491"/>
      <c r="H564" s="491"/>
      <c r="I564" s="471"/>
    </row>
    <row r="565" spans="1:9" ht="15.75" x14ac:dyDescent="0.25">
      <c r="A565" s="262"/>
      <c r="B565" s="188" t="s">
        <v>904</v>
      </c>
      <c r="C565" s="263"/>
      <c r="D565" s="581">
        <v>200</v>
      </c>
      <c r="E565" s="512">
        <v>200</v>
      </c>
      <c r="F565" s="490"/>
      <c r="G565" s="491"/>
      <c r="H565" s="491"/>
      <c r="I565" s="471"/>
    </row>
    <row r="566" spans="1:9" ht="15.75" x14ac:dyDescent="0.25">
      <c r="A566" s="262"/>
      <c r="B566" s="188" t="s">
        <v>905</v>
      </c>
      <c r="C566" s="263"/>
      <c r="D566" s="581">
        <v>80</v>
      </c>
      <c r="E566" s="512">
        <v>80</v>
      </c>
      <c r="F566" s="490"/>
      <c r="G566" s="491"/>
      <c r="H566" s="491"/>
      <c r="I566" s="471"/>
    </row>
    <row r="567" spans="1:9" ht="15.75" x14ac:dyDescent="0.25">
      <c r="A567" s="262"/>
      <c r="B567" s="188" t="s">
        <v>906</v>
      </c>
      <c r="C567" s="263"/>
      <c r="D567" s="581">
        <v>20</v>
      </c>
      <c r="E567" s="512">
        <v>20</v>
      </c>
      <c r="F567" s="490"/>
      <c r="G567" s="491"/>
      <c r="H567" s="491"/>
      <c r="I567" s="471"/>
    </row>
    <row r="568" spans="1:9" ht="15.75" x14ac:dyDescent="0.25">
      <c r="A568" s="262"/>
      <c r="B568" s="188" t="s">
        <v>907</v>
      </c>
      <c r="C568" s="263"/>
      <c r="D568" s="581">
        <v>2000</v>
      </c>
      <c r="E568" s="512">
        <v>2000</v>
      </c>
      <c r="F568" s="490"/>
      <c r="G568" s="491"/>
      <c r="H568" s="491"/>
      <c r="I568" s="471"/>
    </row>
    <row r="569" spans="1:9" ht="15.75" x14ac:dyDescent="0.25">
      <c r="A569" s="262"/>
      <c r="B569" s="188" t="s">
        <v>908</v>
      </c>
      <c r="C569" s="263"/>
      <c r="D569" s="581">
        <v>5000</v>
      </c>
      <c r="E569" s="512">
        <v>5000</v>
      </c>
      <c r="F569" s="490"/>
      <c r="G569" s="491"/>
      <c r="H569" s="491"/>
      <c r="I569" s="471"/>
    </row>
    <row r="570" spans="1:9" ht="15.75" x14ac:dyDescent="0.25">
      <c r="A570" s="262"/>
      <c r="B570" s="188" t="s">
        <v>909</v>
      </c>
      <c r="C570" s="263"/>
      <c r="D570" s="581">
        <v>400</v>
      </c>
      <c r="E570" s="512">
        <v>400</v>
      </c>
      <c r="F570" s="490"/>
      <c r="G570" s="488"/>
      <c r="H570" s="488"/>
      <c r="I570" s="471"/>
    </row>
    <row r="571" spans="1:9" ht="15.75" x14ac:dyDescent="0.25">
      <c r="A571" s="262"/>
      <c r="B571" s="188" t="s">
        <v>910</v>
      </c>
      <c r="C571" s="263"/>
      <c r="D571" s="581">
        <v>300</v>
      </c>
      <c r="E571" s="512">
        <v>300</v>
      </c>
      <c r="F571" s="490"/>
      <c r="G571" s="491"/>
      <c r="H571" s="492"/>
      <c r="I571" s="471"/>
    </row>
    <row r="572" spans="1:9" ht="15.75" x14ac:dyDescent="0.25">
      <c r="A572" s="262"/>
      <c r="B572" s="188" t="s">
        <v>622</v>
      </c>
      <c r="C572" s="263"/>
      <c r="D572" s="581">
        <v>250</v>
      </c>
      <c r="E572" s="512">
        <v>250</v>
      </c>
      <c r="F572" s="490"/>
      <c r="G572" s="491"/>
      <c r="H572" s="491"/>
      <c r="I572" s="471"/>
    </row>
    <row r="573" spans="1:9" ht="15.75" x14ac:dyDescent="0.25">
      <c r="A573" s="262"/>
      <c r="B573" s="188" t="s">
        <v>911</v>
      </c>
      <c r="C573" s="263"/>
      <c r="D573" s="581">
        <v>550</v>
      </c>
      <c r="E573" s="512">
        <v>550</v>
      </c>
      <c r="F573" s="490"/>
      <c r="G573" s="491"/>
      <c r="H573" s="491"/>
      <c r="I573" s="471"/>
    </row>
    <row r="574" spans="1:9" ht="15.75" x14ac:dyDescent="0.25">
      <c r="A574" s="262"/>
      <c r="B574" s="188" t="s">
        <v>912</v>
      </c>
      <c r="C574" s="263"/>
      <c r="D574" s="581">
        <v>450</v>
      </c>
      <c r="E574" s="512">
        <v>450</v>
      </c>
      <c r="F574" s="490"/>
      <c r="G574" s="491"/>
      <c r="H574" s="491"/>
      <c r="I574" s="471"/>
    </row>
    <row r="575" spans="1:9" ht="15.75" x14ac:dyDescent="0.25">
      <c r="A575" s="262"/>
      <c r="B575" s="188" t="s">
        <v>913</v>
      </c>
      <c r="C575" s="263"/>
      <c r="D575" s="581">
        <v>350</v>
      </c>
      <c r="E575" s="512">
        <v>350</v>
      </c>
      <c r="F575" s="490"/>
      <c r="G575" s="491"/>
      <c r="H575" s="491"/>
      <c r="I575" s="471"/>
    </row>
    <row r="576" spans="1:9" ht="15.75" x14ac:dyDescent="0.25">
      <c r="A576" s="262"/>
      <c r="B576" s="188" t="s">
        <v>914</v>
      </c>
      <c r="C576" s="263"/>
      <c r="D576" s="581">
        <v>200</v>
      </c>
      <c r="E576" s="512">
        <v>200</v>
      </c>
      <c r="F576" s="490"/>
      <c r="G576" s="491"/>
      <c r="H576" s="491"/>
      <c r="I576" s="471"/>
    </row>
    <row r="577" spans="1:9" ht="15.75" x14ac:dyDescent="0.25">
      <c r="A577" s="262"/>
      <c r="B577" s="188" t="s">
        <v>915</v>
      </c>
      <c r="C577" s="263"/>
      <c r="D577" s="581">
        <v>100</v>
      </c>
      <c r="E577" s="512">
        <v>100</v>
      </c>
      <c r="F577" s="490"/>
      <c r="G577" s="491"/>
      <c r="H577" s="491"/>
      <c r="I577" s="471"/>
    </row>
    <row r="578" spans="1:9" ht="15.75" x14ac:dyDescent="0.25">
      <c r="A578" s="262"/>
      <c r="B578" s="188" t="s">
        <v>916</v>
      </c>
      <c r="C578" s="263"/>
      <c r="D578" s="581">
        <v>6000</v>
      </c>
      <c r="E578" s="512">
        <v>6000</v>
      </c>
      <c r="F578" s="490"/>
      <c r="G578" s="491"/>
      <c r="H578" s="491"/>
      <c r="I578" s="471"/>
    </row>
    <row r="579" spans="1:9" ht="15.75" x14ac:dyDescent="0.25">
      <c r="A579" s="262"/>
      <c r="B579" s="188" t="s">
        <v>917</v>
      </c>
      <c r="C579" s="263"/>
      <c r="D579" s="581">
        <v>5000</v>
      </c>
      <c r="E579" s="512">
        <v>5000</v>
      </c>
      <c r="F579" s="490"/>
      <c r="G579" s="491"/>
      <c r="H579" s="491"/>
      <c r="I579" s="471"/>
    </row>
    <row r="580" spans="1:9" ht="15.75" x14ac:dyDescent="0.25">
      <c r="A580" s="262"/>
      <c r="B580" s="188" t="s">
        <v>918</v>
      </c>
      <c r="C580" s="263"/>
      <c r="D580" s="581">
        <v>3000</v>
      </c>
      <c r="E580" s="512">
        <v>3000</v>
      </c>
      <c r="F580" s="490"/>
      <c r="G580" s="491"/>
      <c r="H580" s="491"/>
      <c r="I580" s="471"/>
    </row>
    <row r="581" spans="1:9" ht="15.75" x14ac:dyDescent="0.25">
      <c r="A581" s="262"/>
      <c r="B581" s="188" t="s">
        <v>919</v>
      </c>
      <c r="C581" s="263"/>
      <c r="D581" s="581">
        <v>600</v>
      </c>
      <c r="E581" s="512">
        <v>600</v>
      </c>
      <c r="F581" s="490"/>
      <c r="G581" s="491"/>
      <c r="H581" s="491"/>
      <c r="I581" s="471"/>
    </row>
    <row r="582" spans="1:9" ht="15.75" x14ac:dyDescent="0.25">
      <c r="A582" s="262"/>
      <c r="B582" s="520" t="s">
        <v>385</v>
      </c>
      <c r="C582" s="520" t="s">
        <v>383</v>
      </c>
      <c r="D582" s="520">
        <v>2019</v>
      </c>
      <c r="E582" s="521">
        <v>2021</v>
      </c>
      <c r="F582" s="490"/>
      <c r="G582" s="491"/>
      <c r="H582" s="491"/>
      <c r="I582" s="471"/>
    </row>
    <row r="583" spans="1:9" ht="15.75" x14ac:dyDescent="0.25">
      <c r="A583" s="262"/>
      <c r="B583" s="188" t="s">
        <v>920</v>
      </c>
      <c r="C583" s="263"/>
      <c r="D583" s="581">
        <v>500</v>
      </c>
      <c r="E583" s="512">
        <v>500</v>
      </c>
      <c r="F583" s="490"/>
      <c r="G583" s="491"/>
      <c r="H583" s="491"/>
      <c r="I583" s="471"/>
    </row>
    <row r="584" spans="1:9" ht="15.75" x14ac:dyDescent="0.25">
      <c r="A584" s="262"/>
      <c r="B584" s="188" t="s">
        <v>921</v>
      </c>
      <c r="C584" s="263"/>
      <c r="D584" s="581">
        <v>4000</v>
      </c>
      <c r="E584" s="512">
        <v>4000</v>
      </c>
      <c r="F584" s="490"/>
      <c r="G584" s="491"/>
      <c r="H584" s="491"/>
      <c r="I584" s="471"/>
    </row>
    <row r="585" spans="1:9" ht="15.75" x14ac:dyDescent="0.25">
      <c r="A585" s="262"/>
      <c r="B585" s="188" t="s">
        <v>922</v>
      </c>
      <c r="C585" s="263"/>
      <c r="D585" s="581">
        <v>300</v>
      </c>
      <c r="E585" s="512">
        <v>300</v>
      </c>
      <c r="F585" s="490"/>
      <c r="G585" s="491"/>
      <c r="H585" s="491"/>
      <c r="I585" s="471"/>
    </row>
    <row r="586" spans="1:9" ht="15.75" x14ac:dyDescent="0.25">
      <c r="A586" s="262"/>
      <c r="B586" s="188" t="s">
        <v>923</v>
      </c>
      <c r="C586" s="263"/>
      <c r="D586" s="581">
        <v>120</v>
      </c>
      <c r="E586" s="512">
        <v>120</v>
      </c>
      <c r="F586" s="490"/>
      <c r="G586" s="491"/>
      <c r="H586" s="491"/>
      <c r="I586" s="471"/>
    </row>
    <row r="587" spans="1:9" ht="15.75" x14ac:dyDescent="0.25">
      <c r="A587" s="262"/>
      <c r="B587" s="188" t="s">
        <v>924</v>
      </c>
      <c r="C587" s="263"/>
      <c r="D587" s="581">
        <v>100</v>
      </c>
      <c r="E587" s="512">
        <v>100</v>
      </c>
      <c r="F587" s="490"/>
      <c r="G587" s="491"/>
      <c r="H587" s="491"/>
      <c r="I587" s="471"/>
    </row>
    <row r="588" spans="1:9" ht="15.75" x14ac:dyDescent="0.25">
      <c r="A588" s="262"/>
      <c r="B588" s="188" t="s">
        <v>925</v>
      </c>
      <c r="C588" s="263"/>
      <c r="D588" s="581">
        <v>80</v>
      </c>
      <c r="E588" s="512">
        <v>80</v>
      </c>
      <c r="F588" s="488"/>
      <c r="G588" s="489"/>
      <c r="H588" s="489"/>
      <c r="I588" s="471"/>
    </row>
    <row r="589" spans="1:9" ht="15.75" x14ac:dyDescent="0.25">
      <c r="A589" s="262"/>
      <c r="B589" s="187" t="s">
        <v>926</v>
      </c>
      <c r="C589" s="263"/>
      <c r="D589" s="555"/>
      <c r="E589" s="168"/>
      <c r="F589" s="490"/>
      <c r="G589" s="491"/>
      <c r="H589" s="491"/>
      <c r="I589" s="471"/>
    </row>
    <row r="590" spans="1:9" ht="15.75" x14ac:dyDescent="0.25">
      <c r="A590" s="262"/>
      <c r="B590" s="188" t="s">
        <v>927</v>
      </c>
      <c r="C590" s="263"/>
      <c r="D590" s="581">
        <v>300</v>
      </c>
      <c r="E590" s="512">
        <v>300</v>
      </c>
      <c r="F590" s="490"/>
      <c r="G590" s="491"/>
      <c r="H590" s="491"/>
      <c r="I590" s="471"/>
    </row>
    <row r="591" spans="1:9" ht="15.75" x14ac:dyDescent="0.25">
      <c r="A591" s="262"/>
      <c r="B591" s="188" t="s">
        <v>928</v>
      </c>
      <c r="C591" s="263"/>
      <c r="D591" s="581">
        <v>200</v>
      </c>
      <c r="E591" s="512">
        <v>200</v>
      </c>
      <c r="F591" s="490"/>
      <c r="G591" s="491"/>
      <c r="H591" s="491"/>
      <c r="I591" s="471"/>
    </row>
    <row r="592" spans="1:9" ht="15.75" x14ac:dyDescent="0.25">
      <c r="A592" s="262"/>
      <c r="B592" s="188" t="s">
        <v>929</v>
      </c>
      <c r="C592" s="263"/>
      <c r="D592" s="581">
        <v>50</v>
      </c>
      <c r="E592" s="512">
        <v>50</v>
      </c>
      <c r="F592" s="489"/>
      <c r="G592" s="489"/>
      <c r="H592" s="489"/>
      <c r="I592" s="471"/>
    </row>
    <row r="593" spans="1:9" ht="15.75" x14ac:dyDescent="0.25">
      <c r="A593" s="262"/>
      <c r="B593" s="188" t="s">
        <v>930</v>
      </c>
      <c r="C593" s="263"/>
      <c r="D593" s="581">
        <v>40</v>
      </c>
      <c r="E593" s="512">
        <v>40</v>
      </c>
      <c r="F593" s="490"/>
      <c r="G593" s="491"/>
      <c r="H593" s="491"/>
      <c r="I593" s="471"/>
    </row>
    <row r="594" spans="1:9" ht="15.75" x14ac:dyDescent="0.25">
      <c r="A594" s="262"/>
      <c r="B594" s="188" t="s">
        <v>931</v>
      </c>
      <c r="C594" s="263"/>
      <c r="D594" s="581">
        <v>500</v>
      </c>
      <c r="E594" s="512">
        <v>500</v>
      </c>
      <c r="F594" s="490"/>
      <c r="G594" s="491"/>
      <c r="H594" s="491"/>
      <c r="I594" s="471"/>
    </row>
    <row r="595" spans="1:9" ht="15.75" x14ac:dyDescent="0.25">
      <c r="A595" s="262"/>
      <c r="B595" s="188" t="s">
        <v>932</v>
      </c>
      <c r="C595" s="263"/>
      <c r="D595" s="581">
        <v>50</v>
      </c>
      <c r="E595" s="512">
        <v>50</v>
      </c>
      <c r="F595" s="490"/>
      <c r="G595" s="491"/>
      <c r="H595" s="491"/>
      <c r="I595" s="471"/>
    </row>
    <row r="596" spans="1:9" ht="15.75" x14ac:dyDescent="0.25">
      <c r="A596" s="262"/>
      <c r="B596" s="188" t="s">
        <v>933</v>
      </c>
      <c r="C596" s="263"/>
      <c r="D596" s="581">
        <v>50</v>
      </c>
      <c r="E596" s="512">
        <v>50</v>
      </c>
      <c r="F596" s="490"/>
      <c r="G596" s="491"/>
      <c r="H596" s="491"/>
      <c r="I596" s="471"/>
    </row>
    <row r="597" spans="1:9" ht="15.75" x14ac:dyDescent="0.25">
      <c r="A597" s="262"/>
      <c r="B597" s="188" t="s">
        <v>934</v>
      </c>
      <c r="C597" s="263"/>
      <c r="D597" s="581">
        <v>50</v>
      </c>
      <c r="E597" s="512">
        <v>50</v>
      </c>
      <c r="F597" s="490"/>
      <c r="G597" s="491"/>
      <c r="H597" s="491"/>
      <c r="I597" s="471"/>
    </row>
    <row r="598" spans="1:9" ht="15.75" x14ac:dyDescent="0.25">
      <c r="A598" s="262"/>
      <c r="B598" s="188" t="s">
        <v>935</v>
      </c>
      <c r="C598" s="263"/>
      <c r="D598" s="581">
        <v>2000</v>
      </c>
      <c r="E598" s="268">
        <v>2000</v>
      </c>
      <c r="F598" s="490"/>
      <c r="G598" s="491"/>
      <c r="H598" s="491"/>
      <c r="I598" s="471"/>
    </row>
    <row r="599" spans="1:9" ht="15.75" x14ac:dyDescent="0.25">
      <c r="A599" s="262"/>
      <c r="B599" s="188" t="s">
        <v>936</v>
      </c>
      <c r="C599" s="263"/>
      <c r="D599" s="581">
        <v>50</v>
      </c>
      <c r="E599" s="512">
        <v>50</v>
      </c>
      <c r="F599" s="490"/>
      <c r="G599" s="491"/>
      <c r="H599" s="491"/>
      <c r="I599" s="471"/>
    </row>
    <row r="600" spans="1:9" ht="15.75" x14ac:dyDescent="0.25">
      <c r="A600" s="262"/>
      <c r="B600" s="188" t="s">
        <v>937</v>
      </c>
      <c r="C600" s="263"/>
      <c r="D600" s="581">
        <v>30</v>
      </c>
      <c r="E600" s="512">
        <v>30</v>
      </c>
      <c r="F600" s="490"/>
      <c r="G600" s="491"/>
      <c r="H600" s="491"/>
      <c r="I600" s="471"/>
    </row>
    <row r="601" spans="1:9" ht="15.75" x14ac:dyDescent="0.25">
      <c r="A601" s="262"/>
      <c r="B601" s="188" t="s">
        <v>938</v>
      </c>
      <c r="C601" s="263"/>
      <c r="D601" s="581">
        <v>100</v>
      </c>
      <c r="E601" s="512">
        <v>100</v>
      </c>
      <c r="F601" s="490"/>
      <c r="G601" s="491"/>
      <c r="H601" s="491"/>
      <c r="I601" s="471"/>
    </row>
    <row r="602" spans="1:9" ht="15.75" x14ac:dyDescent="0.25">
      <c r="A602" s="262"/>
      <c r="B602" s="188" t="s">
        <v>939</v>
      </c>
      <c r="C602" s="263"/>
      <c r="D602" s="581">
        <v>200</v>
      </c>
      <c r="E602" s="512">
        <v>200</v>
      </c>
      <c r="F602" s="831"/>
      <c r="G602" s="491"/>
      <c r="H602" s="491"/>
      <c r="I602" s="471"/>
    </row>
    <row r="603" spans="1:9" ht="15.75" x14ac:dyDescent="0.25">
      <c r="A603" s="262"/>
      <c r="B603" s="188" t="s">
        <v>940</v>
      </c>
      <c r="C603" s="263"/>
      <c r="D603" s="581">
        <v>50</v>
      </c>
      <c r="E603" s="512">
        <v>50</v>
      </c>
      <c r="F603" s="831"/>
      <c r="G603" s="490"/>
      <c r="H603" s="490"/>
      <c r="I603" s="471"/>
    </row>
    <row r="604" spans="1:9" ht="15.75" x14ac:dyDescent="0.25">
      <c r="A604" s="262"/>
      <c r="B604" s="188" t="s">
        <v>941</v>
      </c>
      <c r="C604" s="263"/>
      <c r="D604" s="581">
        <v>100</v>
      </c>
      <c r="E604" s="512">
        <v>100</v>
      </c>
      <c r="F604" s="490"/>
      <c r="G604" s="491"/>
      <c r="H604" s="491"/>
      <c r="I604" s="471"/>
    </row>
    <row r="605" spans="1:9" ht="15.75" x14ac:dyDescent="0.25">
      <c r="A605" s="262"/>
      <c r="B605" s="188" t="s">
        <v>942</v>
      </c>
      <c r="C605" s="263"/>
      <c r="D605" s="581">
        <v>100</v>
      </c>
      <c r="E605" s="512">
        <v>100</v>
      </c>
      <c r="F605" s="490"/>
      <c r="G605" s="491"/>
      <c r="H605" s="491"/>
      <c r="I605" s="471"/>
    </row>
    <row r="606" spans="1:9" ht="15.75" x14ac:dyDescent="0.25">
      <c r="A606" s="262"/>
      <c r="B606" s="188" t="s">
        <v>943</v>
      </c>
      <c r="C606" s="263"/>
      <c r="D606" s="581">
        <v>50</v>
      </c>
      <c r="E606" s="512">
        <v>50</v>
      </c>
      <c r="F606" s="488"/>
      <c r="G606" s="489"/>
      <c r="H606" s="489"/>
      <c r="I606" s="471"/>
    </row>
    <row r="607" spans="1:9" ht="15.75" x14ac:dyDescent="0.25">
      <c r="A607" s="262"/>
      <c r="B607" s="187" t="s">
        <v>944</v>
      </c>
      <c r="C607" s="263"/>
      <c r="D607" s="555"/>
      <c r="E607" s="168"/>
      <c r="F607" s="490"/>
      <c r="G607" s="491"/>
      <c r="H607" s="491"/>
      <c r="I607" s="471"/>
    </row>
    <row r="608" spans="1:9" ht="15.75" x14ac:dyDescent="0.25">
      <c r="A608" s="262"/>
      <c r="B608" s="188" t="s">
        <v>945</v>
      </c>
      <c r="C608" s="263"/>
      <c r="D608" s="581">
        <v>100</v>
      </c>
      <c r="E608" s="512">
        <v>100</v>
      </c>
      <c r="F608" s="490"/>
      <c r="G608" s="491"/>
      <c r="H608" s="491"/>
      <c r="I608" s="471"/>
    </row>
    <row r="609" spans="1:9" ht="15.75" x14ac:dyDescent="0.25">
      <c r="A609" s="262"/>
      <c r="B609" s="188" t="s">
        <v>946</v>
      </c>
      <c r="C609" s="263"/>
      <c r="D609" s="581">
        <v>150</v>
      </c>
      <c r="E609" s="512">
        <v>150</v>
      </c>
      <c r="F609" s="490"/>
      <c r="G609" s="491"/>
      <c r="H609" s="491"/>
      <c r="I609" s="471"/>
    </row>
    <row r="610" spans="1:9" ht="15.75" x14ac:dyDescent="0.25">
      <c r="A610" s="262"/>
      <c r="B610" s="188" t="s">
        <v>947</v>
      </c>
      <c r="C610" s="263"/>
      <c r="D610" s="581">
        <v>200</v>
      </c>
      <c r="E610" s="512">
        <v>200</v>
      </c>
      <c r="F610" s="490"/>
      <c r="G610" s="491"/>
      <c r="H610" s="491"/>
      <c r="I610" s="471"/>
    </row>
    <row r="611" spans="1:9" ht="15.75" x14ac:dyDescent="0.25">
      <c r="A611" s="262"/>
      <c r="B611" s="188" t="s">
        <v>948</v>
      </c>
      <c r="C611" s="263"/>
      <c r="D611" s="581">
        <v>50</v>
      </c>
      <c r="E611" s="512">
        <v>50</v>
      </c>
      <c r="F611" s="490"/>
      <c r="G611" s="491"/>
      <c r="H611" s="491"/>
      <c r="I611" s="471"/>
    </row>
    <row r="612" spans="1:9" ht="15.75" x14ac:dyDescent="0.25">
      <c r="A612" s="262"/>
      <c r="B612" s="188" t="s">
        <v>949</v>
      </c>
      <c r="C612" s="263"/>
      <c r="D612" s="581">
        <v>600</v>
      </c>
      <c r="E612" s="512">
        <v>600</v>
      </c>
      <c r="F612" s="490"/>
      <c r="G612" s="491"/>
      <c r="H612" s="491"/>
      <c r="I612" s="471"/>
    </row>
    <row r="613" spans="1:9" ht="15.75" x14ac:dyDescent="0.25">
      <c r="A613" s="262"/>
      <c r="B613" s="188" t="s">
        <v>950</v>
      </c>
      <c r="C613" s="263"/>
      <c r="D613" s="581">
        <v>80</v>
      </c>
      <c r="E613" s="512">
        <v>80</v>
      </c>
      <c r="F613" s="490"/>
      <c r="G613" s="491"/>
      <c r="H613" s="491"/>
      <c r="I613" s="471"/>
    </row>
    <row r="614" spans="1:9" ht="15.75" x14ac:dyDescent="0.25">
      <c r="A614" s="262"/>
      <c r="B614" s="188" t="s">
        <v>951</v>
      </c>
      <c r="C614" s="263"/>
      <c r="D614" s="581">
        <v>50</v>
      </c>
      <c r="E614" s="512">
        <v>50</v>
      </c>
      <c r="F614" s="490"/>
      <c r="G614" s="491"/>
      <c r="H614" s="491"/>
      <c r="I614" s="471"/>
    </row>
    <row r="615" spans="1:9" ht="15.75" x14ac:dyDescent="0.25">
      <c r="A615" s="262"/>
      <c r="B615" s="188" t="s">
        <v>952</v>
      </c>
      <c r="C615" s="263"/>
      <c r="D615" s="581">
        <v>25000</v>
      </c>
      <c r="E615" s="512">
        <v>25000</v>
      </c>
      <c r="F615" s="490"/>
      <c r="G615" s="491"/>
      <c r="H615" s="491"/>
      <c r="I615" s="471"/>
    </row>
    <row r="616" spans="1:9" ht="15.75" x14ac:dyDescent="0.25">
      <c r="A616" s="262"/>
      <c r="B616" s="188" t="s">
        <v>953</v>
      </c>
      <c r="C616" s="263"/>
      <c r="D616" s="581">
        <v>60</v>
      </c>
      <c r="E616" s="512">
        <v>60</v>
      </c>
      <c r="F616" s="488"/>
      <c r="G616" s="489"/>
      <c r="H616" s="489"/>
      <c r="I616" s="471"/>
    </row>
    <row r="617" spans="1:9" ht="15.75" x14ac:dyDescent="0.25">
      <c r="A617" s="262"/>
      <c r="B617" s="187" t="s">
        <v>954</v>
      </c>
      <c r="C617" s="263"/>
      <c r="D617" s="555"/>
      <c r="E617" s="168"/>
      <c r="F617" s="490"/>
      <c r="G617" s="491"/>
      <c r="H617" s="491"/>
      <c r="I617" s="471"/>
    </row>
    <row r="618" spans="1:9" ht="15.75" x14ac:dyDescent="0.25">
      <c r="A618" s="262"/>
      <c r="B618" s="188" t="s">
        <v>955</v>
      </c>
      <c r="C618" s="263"/>
      <c r="D618" s="581">
        <v>300</v>
      </c>
      <c r="E618" s="512">
        <v>300</v>
      </c>
      <c r="F618" s="490"/>
      <c r="G618" s="491"/>
      <c r="H618" s="491"/>
      <c r="I618" s="471"/>
    </row>
    <row r="619" spans="1:9" ht="15.75" x14ac:dyDescent="0.25">
      <c r="A619" s="262"/>
      <c r="B619" s="188" t="s">
        <v>956</v>
      </c>
      <c r="C619" s="263"/>
      <c r="D619" s="581">
        <v>300</v>
      </c>
      <c r="E619" s="512">
        <v>300</v>
      </c>
      <c r="F619" s="490"/>
      <c r="G619" s="491"/>
      <c r="H619" s="491"/>
      <c r="I619" s="471"/>
    </row>
    <row r="620" spans="1:9" ht="15.75" x14ac:dyDescent="0.25">
      <c r="A620" s="262"/>
      <c r="B620" s="188" t="s">
        <v>957</v>
      </c>
      <c r="C620" s="263"/>
      <c r="D620" s="581">
        <v>250</v>
      </c>
      <c r="E620" s="512">
        <v>250</v>
      </c>
      <c r="F620" s="490"/>
      <c r="G620" s="491"/>
      <c r="H620" s="491"/>
      <c r="I620" s="471"/>
    </row>
    <row r="621" spans="1:9" ht="15.75" x14ac:dyDescent="0.25">
      <c r="A621" s="262"/>
      <c r="B621" s="188" t="s">
        <v>958</v>
      </c>
      <c r="C621" s="263"/>
      <c r="D621" s="581">
        <v>500</v>
      </c>
      <c r="E621" s="512">
        <v>500</v>
      </c>
      <c r="F621" s="490"/>
      <c r="G621" s="491"/>
      <c r="H621" s="491"/>
      <c r="I621" s="471"/>
    </row>
    <row r="622" spans="1:9" ht="15.75" x14ac:dyDescent="0.25">
      <c r="A622" s="262"/>
      <c r="B622" s="188" t="s">
        <v>959</v>
      </c>
      <c r="C622" s="263"/>
      <c r="D622" s="581">
        <v>180</v>
      </c>
      <c r="E622" s="512">
        <v>180</v>
      </c>
      <c r="F622" s="490"/>
      <c r="G622" s="491"/>
      <c r="H622" s="491"/>
      <c r="I622" s="471"/>
    </row>
    <row r="623" spans="1:9" ht="15.75" x14ac:dyDescent="0.25">
      <c r="A623" s="262"/>
      <c r="B623" s="188" t="s">
        <v>960</v>
      </c>
      <c r="C623" s="263"/>
      <c r="D623" s="581">
        <v>400</v>
      </c>
      <c r="E623" s="512">
        <v>400</v>
      </c>
      <c r="F623" s="490"/>
      <c r="G623" s="491"/>
      <c r="H623" s="491"/>
      <c r="I623" s="471"/>
    </row>
    <row r="624" spans="1:9" ht="15.75" x14ac:dyDescent="0.25">
      <c r="A624" s="262"/>
      <c r="B624" s="188" t="s">
        <v>961</v>
      </c>
      <c r="C624" s="263"/>
      <c r="D624" s="581">
        <v>150</v>
      </c>
      <c r="E624" s="512">
        <v>150</v>
      </c>
      <c r="F624" s="489"/>
      <c r="G624" s="489"/>
      <c r="H624" s="489"/>
      <c r="I624" s="471"/>
    </row>
    <row r="625" spans="1:9" ht="15.75" x14ac:dyDescent="0.25">
      <c r="A625" s="262"/>
      <c r="B625" s="188" t="s">
        <v>962</v>
      </c>
      <c r="C625" s="263"/>
      <c r="D625" s="581">
        <v>100</v>
      </c>
      <c r="E625" s="512">
        <v>100</v>
      </c>
      <c r="F625" s="490"/>
      <c r="G625" s="491"/>
      <c r="H625" s="491"/>
      <c r="I625" s="471"/>
    </row>
    <row r="626" spans="1:9" ht="15.75" x14ac:dyDescent="0.25">
      <c r="A626" s="262"/>
      <c r="B626" s="188" t="s">
        <v>963</v>
      </c>
      <c r="C626" s="263"/>
      <c r="D626" s="581">
        <v>200</v>
      </c>
      <c r="E626" s="512">
        <v>200</v>
      </c>
      <c r="F626" s="490"/>
      <c r="G626" s="491"/>
      <c r="H626" s="491"/>
      <c r="I626" s="471"/>
    </row>
    <row r="627" spans="1:9" ht="15.75" x14ac:dyDescent="0.25">
      <c r="A627" s="262"/>
      <c r="B627" s="188" t="s">
        <v>964</v>
      </c>
      <c r="C627" s="263"/>
      <c r="D627" s="581">
        <v>100</v>
      </c>
      <c r="E627" s="512">
        <v>100</v>
      </c>
      <c r="F627" s="490"/>
      <c r="G627" s="491"/>
      <c r="H627" s="491"/>
      <c r="I627" s="471"/>
    </row>
    <row r="628" spans="1:9" ht="15.75" x14ac:dyDescent="0.25">
      <c r="A628" s="262"/>
      <c r="B628" s="188" t="s">
        <v>965</v>
      </c>
      <c r="C628" s="263"/>
      <c r="D628" s="581">
        <v>50</v>
      </c>
      <c r="E628" s="512">
        <v>50</v>
      </c>
      <c r="F628" s="490"/>
      <c r="G628" s="491"/>
      <c r="H628" s="491"/>
      <c r="I628" s="471"/>
    </row>
    <row r="629" spans="1:9" ht="15.75" x14ac:dyDescent="0.25">
      <c r="A629" s="262"/>
      <c r="B629" s="188" t="s">
        <v>966</v>
      </c>
      <c r="C629" s="263"/>
      <c r="D629" s="581">
        <v>20</v>
      </c>
      <c r="E629" s="512">
        <v>20</v>
      </c>
      <c r="F629" s="132"/>
      <c r="G629" s="132"/>
      <c r="H629" s="487"/>
      <c r="I629" s="471"/>
    </row>
    <row r="630" spans="1:9" ht="15.75" x14ac:dyDescent="0.25">
      <c r="A630" s="262"/>
      <c r="B630" s="520" t="s">
        <v>385</v>
      </c>
      <c r="C630" s="520" t="s">
        <v>383</v>
      </c>
      <c r="D630" s="520">
        <v>2019</v>
      </c>
      <c r="E630" s="521">
        <v>2021</v>
      </c>
      <c r="F630" s="132"/>
      <c r="G630" s="132"/>
      <c r="H630" s="487"/>
      <c r="I630" s="471"/>
    </row>
    <row r="631" spans="1:9" ht="15.75" x14ac:dyDescent="0.25">
      <c r="A631" s="587"/>
      <c r="B631" s="789" t="s">
        <v>967</v>
      </c>
      <c r="C631" s="789"/>
      <c r="D631" s="789"/>
      <c r="E631" s="588"/>
      <c r="F631" s="87"/>
      <c r="G631" s="87"/>
      <c r="H631" s="471"/>
      <c r="I631" s="471"/>
    </row>
    <row r="632" spans="1:9" ht="15.75" x14ac:dyDescent="0.25">
      <c r="A632" s="587"/>
      <c r="B632" s="187" t="s">
        <v>968</v>
      </c>
      <c r="C632" s="115" t="s">
        <v>1388</v>
      </c>
      <c r="D632" s="197">
        <v>40</v>
      </c>
      <c r="E632" s="190">
        <v>40</v>
      </c>
      <c r="F632" s="87"/>
      <c r="G632" s="87"/>
      <c r="H632" s="471"/>
      <c r="I632" s="471"/>
    </row>
    <row r="633" spans="1:9" ht="15.75" x14ac:dyDescent="0.25">
      <c r="A633" s="587"/>
      <c r="B633" s="188" t="s">
        <v>1421</v>
      </c>
      <c r="C633" s="115" t="s">
        <v>1353</v>
      </c>
      <c r="D633" s="197">
        <v>30</v>
      </c>
      <c r="E633" s="190">
        <v>30</v>
      </c>
      <c r="F633" s="87"/>
      <c r="G633" s="87"/>
      <c r="H633" s="471"/>
      <c r="I633" s="471"/>
    </row>
    <row r="634" spans="1:9" ht="15.75" x14ac:dyDescent="0.25">
      <c r="A634" s="587"/>
      <c r="B634" s="188" t="s">
        <v>1422</v>
      </c>
      <c r="C634" s="115" t="s">
        <v>1353</v>
      </c>
      <c r="D634" s="197">
        <v>25</v>
      </c>
      <c r="E634" s="190">
        <v>25</v>
      </c>
      <c r="F634" s="87"/>
      <c r="G634" s="87"/>
      <c r="H634" s="471"/>
      <c r="I634" s="471"/>
    </row>
    <row r="635" spans="1:9" ht="15.75" x14ac:dyDescent="0.25">
      <c r="A635" s="587"/>
      <c r="B635" s="188" t="s">
        <v>1423</v>
      </c>
      <c r="C635" s="115" t="s">
        <v>1353</v>
      </c>
      <c r="D635" s="197">
        <v>15</v>
      </c>
      <c r="E635" s="190">
        <v>15</v>
      </c>
      <c r="F635" s="87"/>
      <c r="G635" s="87"/>
      <c r="H635" s="471"/>
      <c r="I635" s="471"/>
    </row>
    <row r="636" spans="1:9" ht="15.75" x14ac:dyDescent="0.25">
      <c r="A636" s="587"/>
      <c r="B636" s="188" t="s">
        <v>1424</v>
      </c>
      <c r="C636" s="115" t="s">
        <v>1353</v>
      </c>
      <c r="D636" s="197">
        <v>10</v>
      </c>
      <c r="E636" s="190">
        <v>10</v>
      </c>
      <c r="F636" s="87"/>
      <c r="G636" s="87"/>
      <c r="H636" s="471"/>
      <c r="I636" s="471"/>
    </row>
    <row r="637" spans="1:9" ht="15.75" x14ac:dyDescent="0.25">
      <c r="A637" s="587"/>
      <c r="B637" s="188" t="s">
        <v>1425</v>
      </c>
      <c r="C637" s="115" t="s">
        <v>1353</v>
      </c>
      <c r="D637" s="197">
        <v>2</v>
      </c>
      <c r="E637" s="190">
        <v>2</v>
      </c>
      <c r="F637" s="87"/>
      <c r="G637" s="87"/>
      <c r="H637" s="471"/>
      <c r="I637" s="471"/>
    </row>
    <row r="638" spans="1:9" ht="15.75" x14ac:dyDescent="0.25">
      <c r="A638" s="587"/>
      <c r="B638" s="188" t="s">
        <v>1426</v>
      </c>
      <c r="C638" s="188"/>
      <c r="D638" s="197">
        <v>30</v>
      </c>
      <c r="E638" s="190">
        <v>30</v>
      </c>
      <c r="F638" s="87"/>
      <c r="G638" s="87"/>
      <c r="H638" s="471"/>
      <c r="I638" s="471"/>
    </row>
    <row r="639" spans="1:9" ht="15.75" x14ac:dyDescent="0.25">
      <c r="A639" s="587"/>
      <c r="B639" s="188" t="s">
        <v>1427</v>
      </c>
      <c r="C639" s="115" t="s">
        <v>1353</v>
      </c>
      <c r="D639" s="197">
        <v>20</v>
      </c>
      <c r="E639" s="190">
        <v>20</v>
      </c>
      <c r="F639" s="87"/>
      <c r="G639" s="87"/>
      <c r="H639" s="471"/>
      <c r="I639" s="471"/>
    </row>
    <row r="640" spans="1:9" ht="15.75" x14ac:dyDescent="0.25">
      <c r="A640" s="587"/>
      <c r="B640" s="188" t="s">
        <v>1428</v>
      </c>
      <c r="C640" s="115" t="s">
        <v>1353</v>
      </c>
      <c r="D640" s="197">
        <v>5</v>
      </c>
      <c r="E640" s="190">
        <v>5</v>
      </c>
      <c r="F640" s="87"/>
      <c r="G640" s="87"/>
      <c r="H640" s="471"/>
      <c r="I640" s="471"/>
    </row>
    <row r="641" spans="1:9" ht="15.75" x14ac:dyDescent="0.25">
      <c r="A641" s="587"/>
      <c r="B641" s="187" t="s">
        <v>969</v>
      </c>
      <c r="C641" s="115"/>
      <c r="D641" s="548"/>
      <c r="E641" s="127"/>
      <c r="F641" s="87"/>
      <c r="G641" s="87"/>
      <c r="H641" s="471"/>
      <c r="I641" s="471"/>
    </row>
    <row r="642" spans="1:9" ht="15.75" x14ac:dyDescent="0.25">
      <c r="A642" s="587"/>
      <c r="B642" s="188" t="s">
        <v>970</v>
      </c>
      <c r="C642" s="115" t="s">
        <v>1353</v>
      </c>
      <c r="D642" s="197">
        <v>40</v>
      </c>
      <c r="E642" s="190">
        <v>40</v>
      </c>
      <c r="F642" s="87"/>
      <c r="G642" s="87"/>
      <c r="H642" s="471"/>
      <c r="I642" s="471"/>
    </row>
    <row r="643" spans="1:9" ht="15.75" x14ac:dyDescent="0.25">
      <c r="A643" s="587"/>
      <c r="B643" s="188" t="s">
        <v>971</v>
      </c>
      <c r="C643" s="115" t="s">
        <v>1353</v>
      </c>
      <c r="D643" s="197">
        <v>20</v>
      </c>
      <c r="E643" s="190">
        <v>20</v>
      </c>
      <c r="F643" s="87"/>
      <c r="G643" s="87"/>
      <c r="H643" s="471"/>
      <c r="I643" s="471"/>
    </row>
    <row r="644" spans="1:9" ht="15.75" x14ac:dyDescent="0.25">
      <c r="A644" s="587"/>
      <c r="B644" s="188" t="s">
        <v>972</v>
      </c>
      <c r="C644" s="115" t="s">
        <v>1353</v>
      </c>
      <c r="D644" s="197">
        <v>10</v>
      </c>
      <c r="E644" s="190">
        <v>10</v>
      </c>
      <c r="F644" s="87"/>
      <c r="G644" s="87"/>
      <c r="H644" s="471"/>
      <c r="I644" s="471"/>
    </row>
    <row r="645" spans="1:9" ht="15.75" x14ac:dyDescent="0.25">
      <c r="A645" s="587"/>
      <c r="B645" s="187" t="s">
        <v>973</v>
      </c>
      <c r="C645" s="115" t="s">
        <v>1353</v>
      </c>
      <c r="D645" s="548"/>
      <c r="E645" s="127"/>
      <c r="F645" s="87"/>
      <c r="G645" s="87"/>
      <c r="H645" s="471"/>
      <c r="I645" s="471"/>
    </row>
    <row r="646" spans="1:9" ht="15.75" x14ac:dyDescent="0.25">
      <c r="A646" s="587"/>
      <c r="B646" s="188" t="s">
        <v>974</v>
      </c>
      <c r="C646" s="115" t="s">
        <v>1429</v>
      </c>
      <c r="D646" s="197">
        <v>250</v>
      </c>
      <c r="E646" s="190">
        <v>250</v>
      </c>
      <c r="F646" s="87"/>
      <c r="G646" s="87"/>
      <c r="H646" s="471"/>
      <c r="I646" s="471"/>
    </row>
    <row r="647" spans="1:9" ht="15.75" x14ac:dyDescent="0.25">
      <c r="A647" s="587"/>
      <c r="B647" s="188" t="s">
        <v>975</v>
      </c>
      <c r="C647" s="188"/>
      <c r="D647" s="564">
        <v>300</v>
      </c>
      <c r="E647" s="220">
        <v>300</v>
      </c>
      <c r="F647" s="87"/>
      <c r="G647" s="87"/>
      <c r="H647" s="471"/>
      <c r="I647" s="471"/>
    </row>
    <row r="648" spans="1:9" ht="15.75" x14ac:dyDescent="0.25">
      <c r="A648" s="587"/>
      <c r="B648" s="188" t="s">
        <v>1454</v>
      </c>
      <c r="C648" s="188"/>
      <c r="D648" s="564"/>
      <c r="E648" s="220">
        <v>200</v>
      </c>
      <c r="F648" s="87"/>
      <c r="G648" s="87"/>
      <c r="H648" s="471"/>
      <c r="I648" s="471"/>
    </row>
    <row r="649" spans="1:9" ht="15.75" x14ac:dyDescent="0.25">
      <c r="A649" s="587"/>
      <c r="B649" s="188" t="s">
        <v>976</v>
      </c>
      <c r="C649" s="115" t="s">
        <v>1353</v>
      </c>
      <c r="D649" s="197">
        <v>500</v>
      </c>
      <c r="E649" s="190">
        <v>500</v>
      </c>
      <c r="F649" s="87"/>
      <c r="G649" s="87"/>
      <c r="H649" s="471"/>
      <c r="I649" s="471"/>
    </row>
    <row r="650" spans="1:9" ht="15.75" x14ac:dyDescent="0.25">
      <c r="A650" s="587"/>
      <c r="B650" s="188" t="s">
        <v>977</v>
      </c>
      <c r="C650" s="115" t="s">
        <v>1430</v>
      </c>
      <c r="D650" s="197">
        <v>20</v>
      </c>
      <c r="E650" s="190">
        <v>20</v>
      </c>
      <c r="F650" s="87"/>
      <c r="G650" s="87"/>
      <c r="H650" s="471"/>
      <c r="I650" s="471"/>
    </row>
    <row r="651" spans="1:9" ht="15.75" x14ac:dyDescent="0.25">
      <c r="A651" s="587"/>
      <c r="B651" s="159" t="s">
        <v>978</v>
      </c>
      <c r="C651" s="115"/>
      <c r="D651" s="188">
        <v>100</v>
      </c>
      <c r="E651" s="134">
        <v>100</v>
      </c>
      <c r="F651" s="87"/>
      <c r="G651" s="87"/>
      <c r="H651" s="471"/>
      <c r="I651" s="471"/>
    </row>
    <row r="652" spans="1:9" ht="15.75" x14ac:dyDescent="0.25">
      <c r="A652" s="587"/>
      <c r="B652" s="188" t="s">
        <v>979</v>
      </c>
      <c r="C652" s="115"/>
      <c r="D652" s="188">
        <v>150</v>
      </c>
      <c r="E652" s="134">
        <v>150</v>
      </c>
      <c r="F652" s="87"/>
      <c r="G652" s="87"/>
      <c r="H652" s="471"/>
      <c r="I652" s="471"/>
    </row>
    <row r="653" spans="1:9" ht="15.75" x14ac:dyDescent="0.25">
      <c r="A653" s="587"/>
      <c r="B653" s="171" t="s">
        <v>980</v>
      </c>
      <c r="C653" s="541"/>
      <c r="D653" s="582">
        <v>1500</v>
      </c>
      <c r="E653" s="598">
        <v>1500</v>
      </c>
      <c r="F653" s="87"/>
      <c r="G653" s="87"/>
      <c r="H653" s="471"/>
      <c r="I653" s="471"/>
    </row>
    <row r="654" spans="1:9" ht="15.75" x14ac:dyDescent="0.25">
      <c r="A654" s="587"/>
      <c r="B654" s="171"/>
      <c r="C654" s="541"/>
      <c r="D654" s="582"/>
      <c r="E654" s="598"/>
      <c r="F654" s="87"/>
      <c r="G654" s="87"/>
      <c r="H654" s="471"/>
      <c r="I654" s="471"/>
    </row>
    <row r="655" spans="1:9" ht="15.75" x14ac:dyDescent="0.25">
      <c r="A655" s="153" t="s">
        <v>1431</v>
      </c>
      <c r="B655" s="526"/>
      <c r="C655" s="526"/>
      <c r="D655" s="523"/>
      <c r="E655" s="599"/>
      <c r="F655" s="87"/>
      <c r="G655" s="87"/>
      <c r="H655" s="471"/>
      <c r="I655" s="471"/>
    </row>
    <row r="656" spans="1:9" ht="15.75" x14ac:dyDescent="0.25">
      <c r="A656" s="139" t="s">
        <v>1432</v>
      </c>
      <c r="B656" s="526"/>
      <c r="C656" s="526"/>
      <c r="D656" s="523"/>
      <c r="E656" s="599"/>
      <c r="F656" s="87"/>
      <c r="G656" s="87"/>
      <c r="H656" s="471"/>
      <c r="I656" s="471"/>
    </row>
    <row r="657" spans="1:9" ht="15.75" x14ac:dyDescent="0.25">
      <c r="A657" s="139" t="s">
        <v>1433</v>
      </c>
      <c r="B657" s="526"/>
      <c r="C657" s="526"/>
      <c r="D657" s="523"/>
      <c r="E657" s="599"/>
      <c r="F657" s="87"/>
      <c r="G657" s="87"/>
      <c r="H657" s="471"/>
      <c r="I657" s="471"/>
    </row>
    <row r="658" spans="1:9" ht="15.75" x14ac:dyDescent="0.25">
      <c r="A658" s="139" t="s">
        <v>1434</v>
      </c>
      <c r="B658" s="526"/>
      <c r="C658" s="526"/>
      <c r="D658" s="523"/>
      <c r="E658" s="599"/>
      <c r="F658" s="87"/>
      <c r="G658" s="87"/>
      <c r="H658" s="471"/>
      <c r="I658" s="471"/>
    </row>
    <row r="659" spans="1:9" x14ac:dyDescent="0.25">
      <c r="A659" s="589" t="s">
        <v>1435</v>
      </c>
      <c r="B659" s="526"/>
      <c r="C659" s="526"/>
      <c r="D659" s="523"/>
      <c r="E659" s="599"/>
      <c r="F659" s="87"/>
      <c r="G659" s="87"/>
    </row>
    <row r="660" spans="1:9" x14ac:dyDescent="0.25">
      <c r="A660" s="589"/>
      <c r="B660" s="526"/>
      <c r="C660" s="526"/>
      <c r="D660" s="523"/>
      <c r="E660" s="599"/>
      <c r="F660" s="87"/>
      <c r="G660" s="87"/>
    </row>
    <row r="661" spans="1:9" x14ac:dyDescent="0.25">
      <c r="A661" s="600" t="s">
        <v>1436</v>
      </c>
      <c r="B661" s="525"/>
      <c r="C661" s="525"/>
      <c r="D661" s="525"/>
      <c r="E661" s="601"/>
      <c r="F661" s="87"/>
      <c r="G661" s="87"/>
    </row>
    <row r="662" spans="1:9" x14ac:dyDescent="0.25">
      <c r="A662" s="139" t="s">
        <v>1437</v>
      </c>
      <c r="B662" s="526"/>
      <c r="C662" s="526"/>
      <c r="D662" s="523"/>
      <c r="E662" s="599"/>
      <c r="F662" s="87"/>
      <c r="G662" s="87"/>
    </row>
    <row r="663" spans="1:9" ht="27.75" customHeight="1" x14ac:dyDescent="0.25">
      <c r="A663" s="139" t="s">
        <v>1583</v>
      </c>
      <c r="B663" s="526"/>
      <c r="C663" s="526"/>
      <c r="D663" s="523"/>
      <c r="E663" s="599"/>
      <c r="F663" s="87"/>
      <c r="G663" s="87"/>
    </row>
    <row r="664" spans="1:9" ht="16.5" x14ac:dyDescent="0.25">
      <c r="A664" s="153" t="s">
        <v>1584</v>
      </c>
      <c r="B664" s="526"/>
      <c r="C664" s="526"/>
      <c r="D664" s="523"/>
      <c r="E664" s="599"/>
      <c r="F664" s="87"/>
      <c r="G664" s="87"/>
    </row>
    <row r="665" spans="1:9" ht="14.25" customHeight="1" x14ac:dyDescent="0.25">
      <c r="A665" s="139"/>
      <c r="B665" s="526"/>
      <c r="C665" s="526"/>
      <c r="D665" s="523"/>
      <c r="E665" s="599"/>
      <c r="F665" s="87"/>
      <c r="G665" s="87"/>
    </row>
    <row r="666" spans="1:9" ht="15" hidden="1" customHeight="1" x14ac:dyDescent="0.25">
      <c r="A666" s="139"/>
      <c r="B666" s="526"/>
      <c r="C666" s="526"/>
      <c r="D666" s="523"/>
      <c r="E666" s="599"/>
      <c r="F666" s="87"/>
      <c r="G666" s="87"/>
    </row>
    <row r="667" spans="1:9" ht="27.75" customHeight="1" x14ac:dyDescent="0.25">
      <c r="A667" s="139" t="s">
        <v>1585</v>
      </c>
      <c r="B667" s="526"/>
      <c r="C667" s="526"/>
      <c r="D667" s="523"/>
      <c r="E667" s="599"/>
      <c r="F667" s="87"/>
      <c r="G667" s="87"/>
    </row>
    <row r="668" spans="1:9" ht="27.75" customHeight="1" x14ac:dyDescent="0.25">
      <c r="A668" s="139"/>
      <c r="B668" s="526"/>
      <c r="C668" s="526"/>
      <c r="D668" s="523"/>
      <c r="E668" s="599"/>
      <c r="F668" s="87"/>
      <c r="G668" s="87"/>
    </row>
    <row r="669" spans="1:9" x14ac:dyDescent="0.25">
      <c r="A669" s="602" t="s">
        <v>1442</v>
      </c>
      <c r="B669" s="583"/>
      <c r="C669" s="526"/>
      <c r="D669" s="523"/>
      <c r="E669" s="599"/>
      <c r="F669" s="87"/>
      <c r="G669" s="87"/>
    </row>
    <row r="670" spans="1:9" x14ac:dyDescent="0.25">
      <c r="A670" s="590"/>
      <c r="B670" s="526"/>
      <c r="C670" s="526"/>
      <c r="D670" s="523"/>
      <c r="E670" s="599"/>
      <c r="F670" s="87"/>
      <c r="G670" s="87"/>
    </row>
    <row r="671" spans="1:9" x14ac:dyDescent="0.25">
      <c r="A671" s="590"/>
      <c r="B671" s="526"/>
      <c r="C671" s="526"/>
      <c r="D671" s="523"/>
      <c r="E671" s="599"/>
      <c r="F671" s="87"/>
      <c r="G671" s="87"/>
    </row>
    <row r="672" spans="1:9" x14ac:dyDescent="0.25">
      <c r="A672" s="590"/>
      <c r="B672" s="526"/>
      <c r="C672" s="526"/>
      <c r="D672" s="523"/>
      <c r="E672" s="599"/>
      <c r="F672" s="87"/>
      <c r="G672" s="87"/>
    </row>
    <row r="673" spans="1:7" x14ac:dyDescent="0.25">
      <c r="A673" s="603"/>
      <c r="B673" s="532"/>
      <c r="C673" s="532"/>
      <c r="D673" s="532"/>
      <c r="E673" s="604"/>
      <c r="F673" s="87"/>
      <c r="G673" s="87"/>
    </row>
    <row r="674" spans="1:7" x14ac:dyDescent="0.25">
      <c r="A674" s="603"/>
      <c r="B674" s="532"/>
      <c r="C674" s="532"/>
      <c r="D674" s="532"/>
      <c r="E674" s="604"/>
      <c r="F674" s="87"/>
      <c r="G674" s="87"/>
    </row>
    <row r="675" spans="1:7" x14ac:dyDescent="0.25">
      <c r="A675" s="95" t="s">
        <v>1438</v>
      </c>
      <c r="B675" s="584"/>
      <c r="C675" s="547"/>
      <c r="D675" s="523"/>
      <c r="E675" s="599"/>
      <c r="F675" s="87"/>
      <c r="G675" s="87"/>
    </row>
    <row r="676" spans="1:7" x14ac:dyDescent="0.25">
      <c r="A676" s="95" t="s">
        <v>1439</v>
      </c>
      <c r="B676" s="584"/>
      <c r="C676" s="547"/>
      <c r="D676" s="523"/>
      <c r="E676" s="599"/>
      <c r="F676" s="87"/>
      <c r="G676" s="87"/>
    </row>
    <row r="677" spans="1:7" x14ac:dyDescent="0.25">
      <c r="A677" s="605"/>
      <c r="B677" s="585"/>
      <c r="C677" s="585"/>
      <c r="D677" s="585"/>
      <c r="E677" s="606"/>
      <c r="F677" s="87"/>
      <c r="G677" s="87"/>
    </row>
    <row r="678" spans="1:7" x14ac:dyDescent="0.25">
      <c r="A678" s="605"/>
      <c r="B678" s="585"/>
      <c r="C678" s="585"/>
      <c r="D678" s="585"/>
      <c r="E678" s="606"/>
      <c r="F678" s="87"/>
      <c r="G678" s="87"/>
    </row>
    <row r="679" spans="1:7" ht="15.75" thickBot="1" x14ac:dyDescent="0.3">
      <c r="A679" s="607"/>
      <c r="B679" s="608"/>
      <c r="C679" s="608"/>
      <c r="D679" s="608"/>
      <c r="E679" s="609"/>
      <c r="F679" s="87"/>
      <c r="G679" s="87"/>
    </row>
    <row r="680" spans="1:7" x14ac:dyDescent="0.25">
      <c r="A680" s="494"/>
      <c r="B680" s="494"/>
      <c r="C680" s="494"/>
      <c r="D680" s="494"/>
      <c r="E680" s="494"/>
      <c r="F680" s="87"/>
      <c r="G680" s="87"/>
    </row>
    <row r="681" spans="1:7" x14ac:dyDescent="0.25">
      <c r="A681" s="494"/>
      <c r="B681" s="494"/>
      <c r="C681" s="494"/>
      <c r="D681" s="494"/>
      <c r="E681" s="494"/>
      <c r="F681" s="87"/>
      <c r="G681" s="87"/>
    </row>
    <row r="682" spans="1:7" x14ac:dyDescent="0.25">
      <c r="A682" s="494"/>
      <c r="B682" s="494"/>
      <c r="C682" s="494"/>
      <c r="D682" s="494"/>
      <c r="E682" s="494"/>
      <c r="F682" s="87"/>
      <c r="G682" s="87"/>
    </row>
    <row r="683" spans="1:7" x14ac:dyDescent="0.25">
      <c r="A683" s="494"/>
      <c r="B683" s="494"/>
      <c r="C683" s="494"/>
      <c r="D683" s="494"/>
      <c r="E683" s="494"/>
      <c r="F683" s="87"/>
      <c r="G683" s="87"/>
    </row>
    <row r="684" spans="1:7" x14ac:dyDescent="0.25">
      <c r="A684" s="494"/>
      <c r="B684" s="494"/>
      <c r="C684" s="494"/>
      <c r="D684" s="494"/>
      <c r="E684" s="494"/>
      <c r="F684" s="87"/>
      <c r="G684" s="87"/>
    </row>
    <row r="685" spans="1:7" x14ac:dyDescent="0.25">
      <c r="F685" s="87"/>
      <c r="G685" s="87"/>
    </row>
    <row r="686" spans="1:7" x14ac:dyDescent="0.25">
      <c r="F686" s="87"/>
      <c r="G686" s="87"/>
    </row>
    <row r="687" spans="1:7" x14ac:dyDescent="0.25">
      <c r="A687" s="494"/>
      <c r="B687" s="494"/>
      <c r="C687" s="494"/>
      <c r="D687" s="494"/>
      <c r="E687" s="494"/>
      <c r="F687" s="87"/>
      <c r="G687" s="87"/>
    </row>
    <row r="688" spans="1:7" x14ac:dyDescent="0.25">
      <c r="F688" s="87"/>
      <c r="G688" s="87"/>
    </row>
    <row r="689" spans="1:7" x14ac:dyDescent="0.25">
      <c r="F689" s="87"/>
      <c r="G689" s="87"/>
    </row>
    <row r="690" spans="1:7" x14ac:dyDescent="0.25">
      <c r="F690" s="87"/>
      <c r="G690" s="87"/>
    </row>
    <row r="691" spans="1:7" x14ac:dyDescent="0.25">
      <c r="F691" s="87"/>
      <c r="G691" s="87"/>
    </row>
    <row r="692" spans="1:7" x14ac:dyDescent="0.25">
      <c r="F692" s="87"/>
      <c r="G692" s="87"/>
    </row>
    <row r="693" spans="1:7" x14ac:dyDescent="0.25">
      <c r="F693" s="87"/>
      <c r="G693" s="87"/>
    </row>
    <row r="694" spans="1:7" x14ac:dyDescent="0.25">
      <c r="F694" s="87"/>
      <c r="G694" s="87"/>
    </row>
    <row r="695" spans="1:7" x14ac:dyDescent="0.25">
      <c r="F695" s="87"/>
      <c r="G695" s="87"/>
    </row>
    <row r="696" spans="1:7" x14ac:dyDescent="0.25">
      <c r="F696" s="87"/>
      <c r="G696" s="87"/>
    </row>
    <row r="697" spans="1:7" ht="19.5" x14ac:dyDescent="0.3">
      <c r="A697" s="495"/>
      <c r="B697" s="496"/>
      <c r="C697" s="497"/>
      <c r="D697" s="498"/>
      <c r="E697" s="498"/>
      <c r="F697" s="87"/>
      <c r="G697" s="87"/>
    </row>
    <row r="698" spans="1:7" ht="19.5" x14ac:dyDescent="0.3">
      <c r="A698" s="495"/>
      <c r="B698" s="496"/>
      <c r="C698" s="497"/>
      <c r="D698" s="498"/>
      <c r="E698" s="498"/>
      <c r="F698" s="87"/>
      <c r="G698" s="87"/>
    </row>
    <row r="699" spans="1:7" x14ac:dyDescent="0.25">
      <c r="F699" s="87"/>
      <c r="G699" s="87"/>
    </row>
    <row r="700" spans="1:7" x14ac:dyDescent="0.25">
      <c r="F700" s="87"/>
      <c r="G700" s="87"/>
    </row>
    <row r="701" spans="1:7" x14ac:dyDescent="0.25">
      <c r="F701" s="87"/>
      <c r="G701" s="87"/>
    </row>
  </sheetData>
  <mergeCells count="8">
    <mergeCell ref="F602:F603"/>
    <mergeCell ref="B631:D631"/>
    <mergeCell ref="A1:D1"/>
    <mergeCell ref="A2:D2"/>
    <mergeCell ref="B15:D15"/>
    <mergeCell ref="B69:D69"/>
    <mergeCell ref="B223:D223"/>
    <mergeCell ref="B328:D328"/>
  </mergeCells>
  <pageMargins left="0.25" right="0.25" top="0.75" bottom="0.75" header="0.3" footer="0.3"/>
  <pageSetup orientation="portrait" r:id="rId1"/>
  <headerFoot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9" sqref="B9"/>
    </sheetView>
  </sheetViews>
  <sheetFormatPr defaultRowHeight="15" x14ac:dyDescent="0.25"/>
  <cols>
    <col min="1" max="1" width="43.7109375" customWidth="1"/>
    <col min="2" max="2" width="31.140625" customWidth="1"/>
  </cols>
  <sheetData>
    <row r="1" spans="1:2" ht="33" customHeight="1" x14ac:dyDescent="0.25">
      <c r="A1" s="835" t="s">
        <v>1470</v>
      </c>
      <c r="B1" s="835"/>
    </row>
    <row r="2" spans="1:2" ht="24.75" customHeight="1" x14ac:dyDescent="0.25">
      <c r="A2" s="377" t="s">
        <v>1001</v>
      </c>
      <c r="B2" s="517">
        <v>48361</v>
      </c>
    </row>
    <row r="3" spans="1:2" ht="29.25" customHeight="1" x14ac:dyDescent="0.25">
      <c r="A3" s="377" t="s">
        <v>1002</v>
      </c>
      <c r="B3" s="517">
        <v>11868</v>
      </c>
    </row>
    <row r="4" spans="1:2" ht="29.25" customHeight="1" x14ac:dyDescent="0.25">
      <c r="A4" s="377" t="s">
        <v>1474</v>
      </c>
      <c r="B4" s="517">
        <v>13243</v>
      </c>
    </row>
    <row r="5" spans="1:2" ht="31.5" customHeight="1" x14ac:dyDescent="0.25">
      <c r="A5" s="377" t="s">
        <v>1339</v>
      </c>
      <c r="B5" s="517">
        <v>50000</v>
      </c>
    </row>
    <row r="6" spans="1:2" ht="30.75" customHeight="1" x14ac:dyDescent="0.25">
      <c r="A6" s="377" t="s">
        <v>1004</v>
      </c>
      <c r="B6" s="517">
        <v>19604</v>
      </c>
    </row>
    <row r="7" spans="1:2" ht="30" customHeight="1" x14ac:dyDescent="0.25">
      <c r="A7" s="377" t="s">
        <v>1472</v>
      </c>
      <c r="B7" s="517">
        <v>6437</v>
      </c>
    </row>
    <row r="8" spans="1:2" ht="27" customHeight="1" x14ac:dyDescent="0.25">
      <c r="A8" s="377" t="s">
        <v>1473</v>
      </c>
      <c r="B8" s="517">
        <v>6437</v>
      </c>
    </row>
    <row r="9" spans="1:2" ht="28.5" customHeight="1" x14ac:dyDescent="0.25">
      <c r="A9" s="377" t="s">
        <v>1005</v>
      </c>
      <c r="B9" s="517">
        <v>45859</v>
      </c>
    </row>
    <row r="10" spans="1:2" ht="31.5" customHeight="1" x14ac:dyDescent="0.25">
      <c r="A10" s="322" t="s">
        <v>1471</v>
      </c>
      <c r="B10" s="517">
        <v>134112</v>
      </c>
    </row>
    <row r="11" spans="1:2" ht="15.75" x14ac:dyDescent="0.25">
      <c r="A11" s="364" t="s">
        <v>166</v>
      </c>
      <c r="B11" s="518">
        <f>SUM(B2:B10)</f>
        <v>335921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opLeftCell="B1" workbookViewId="0">
      <selection activeCell="B18" sqref="B18"/>
    </sheetView>
  </sheetViews>
  <sheetFormatPr defaultRowHeight="15" x14ac:dyDescent="0.2"/>
  <cols>
    <col min="1" max="1" width="80.42578125" style="302" customWidth="1"/>
    <col min="2" max="2" width="30.28515625" style="296" customWidth="1"/>
    <col min="3" max="3" width="36.85546875" style="296" customWidth="1"/>
    <col min="4" max="16384" width="9.140625" style="296"/>
  </cols>
  <sheetData>
    <row r="1" spans="1:3" ht="15.75" x14ac:dyDescent="0.25">
      <c r="A1" s="740" t="s">
        <v>1586</v>
      </c>
      <c r="B1" s="744"/>
      <c r="C1" s="744"/>
    </row>
    <row r="2" spans="1:3" ht="15.75" x14ac:dyDescent="0.25">
      <c r="A2" s="745" t="s">
        <v>998</v>
      </c>
      <c r="B2" s="363"/>
    </row>
    <row r="3" spans="1:3" ht="15.75" x14ac:dyDescent="0.25">
      <c r="A3" s="743"/>
      <c r="B3" s="363"/>
    </row>
    <row r="4" spans="1:3" ht="15.75" x14ac:dyDescent="0.25">
      <c r="A4" s="741" t="s">
        <v>1008</v>
      </c>
      <c r="B4" s="363"/>
    </row>
    <row r="5" spans="1:3" ht="15.75" x14ac:dyDescent="0.25">
      <c r="A5" s="742" t="s">
        <v>1009</v>
      </c>
      <c r="B5" s="363"/>
    </row>
    <row r="6" spans="1:3" ht="15.75" x14ac:dyDescent="0.25">
      <c r="A6" s="742" t="s">
        <v>1011</v>
      </c>
      <c r="B6" s="363"/>
    </row>
    <row r="7" spans="1:3" ht="15.75" x14ac:dyDescent="0.25">
      <c r="A7" s="742"/>
      <c r="B7" s="363"/>
    </row>
    <row r="8" spans="1:3" ht="15.75" x14ac:dyDescent="0.25">
      <c r="A8" s="741" t="s">
        <v>1027</v>
      </c>
      <c r="B8" s="363"/>
    </row>
    <row r="9" spans="1:3" ht="21" customHeight="1" x14ac:dyDescent="0.25">
      <c r="A9" s="742" t="s">
        <v>1028</v>
      </c>
      <c r="B9" s="363"/>
    </row>
    <row r="10" spans="1:3" ht="15.75" x14ac:dyDescent="0.25">
      <c r="A10" s="742" t="s">
        <v>1029</v>
      </c>
      <c r="B10" s="363"/>
      <c r="C10" s="363"/>
    </row>
    <row r="11" spans="1:3" ht="15.75" x14ac:dyDescent="0.25">
      <c r="A11" s="742" t="s">
        <v>1031</v>
      </c>
      <c r="B11" s="363"/>
      <c r="C11" s="363"/>
    </row>
    <row r="12" spans="1:3" ht="15.75" x14ac:dyDescent="0.25">
      <c r="A12" s="742" t="s">
        <v>1032</v>
      </c>
      <c r="B12" s="363"/>
      <c r="C12" s="363"/>
    </row>
    <row r="13" spans="1:3" ht="15.75" x14ac:dyDescent="0.25">
      <c r="A13" s="742" t="s">
        <v>1033</v>
      </c>
      <c r="B13" s="363"/>
      <c r="C13" s="738"/>
    </row>
    <row r="14" spans="1:3" ht="15.75" x14ac:dyDescent="0.25">
      <c r="A14" s="742" t="s">
        <v>1034</v>
      </c>
      <c r="B14" s="363"/>
      <c r="C14" s="738"/>
    </row>
    <row r="15" spans="1:3" ht="15.75" x14ac:dyDescent="0.25">
      <c r="A15" s="742" t="s">
        <v>1035</v>
      </c>
      <c r="B15" s="363"/>
      <c r="C15" s="738"/>
    </row>
    <row r="16" spans="1:3" ht="15.75" x14ac:dyDescent="0.25">
      <c r="A16" s="742" t="s">
        <v>1042</v>
      </c>
      <c r="B16" s="363"/>
      <c r="C16" s="363"/>
    </row>
    <row r="17" spans="1:3" ht="15.75" x14ac:dyDescent="0.25">
      <c r="A17" s="742" t="s">
        <v>1043</v>
      </c>
      <c r="B17" s="363"/>
      <c r="C17" s="363"/>
    </row>
    <row r="18" spans="1:3" ht="15.75" x14ac:dyDescent="0.25">
      <c r="A18" s="742" t="s">
        <v>1046</v>
      </c>
      <c r="B18" s="363"/>
      <c r="C18" s="739"/>
    </row>
    <row r="19" spans="1:3" ht="15.75" x14ac:dyDescent="0.25">
      <c r="A19" s="331" t="s">
        <v>1587</v>
      </c>
      <c r="B19" s="363"/>
      <c r="C19" s="739"/>
    </row>
    <row r="20" spans="1:3" ht="15.75" x14ac:dyDescent="0.25">
      <c r="A20" s="742" t="s">
        <v>1048</v>
      </c>
      <c r="B20" s="363"/>
      <c r="C20" s="363"/>
    </row>
    <row r="21" spans="1:3" ht="15.75" x14ac:dyDescent="0.25">
      <c r="A21" s="742" t="s">
        <v>1590</v>
      </c>
      <c r="B21" s="363"/>
      <c r="C21" s="363"/>
    </row>
    <row r="22" spans="1:3" ht="15.75" x14ac:dyDescent="0.25">
      <c r="A22" s="742" t="s">
        <v>1591</v>
      </c>
      <c r="B22" s="738"/>
      <c r="C22" s="739"/>
    </row>
    <row r="23" spans="1:3" s="411" customFormat="1" ht="15.75" x14ac:dyDescent="0.25">
      <c r="A23" s="331" t="s">
        <v>1052</v>
      </c>
      <c r="B23" s="738"/>
      <c r="C23" s="739"/>
    </row>
    <row r="24" spans="1:3" s="411" customFormat="1" ht="15.75" x14ac:dyDescent="0.25">
      <c r="A24" s="742" t="s">
        <v>1054</v>
      </c>
      <c r="B24" s="738"/>
      <c r="C24" s="363"/>
    </row>
    <row r="25" spans="1:3" s="411" customFormat="1" ht="15.75" x14ac:dyDescent="0.25">
      <c r="A25" s="742" t="s">
        <v>1055</v>
      </c>
      <c r="B25" s="363"/>
      <c r="C25" s="363"/>
    </row>
    <row r="26" spans="1:3" ht="15.75" x14ac:dyDescent="0.25">
      <c r="A26" s="742" t="s">
        <v>1058</v>
      </c>
      <c r="B26" s="363"/>
      <c r="C26" s="363"/>
    </row>
    <row r="27" spans="1:3" ht="15.75" x14ac:dyDescent="0.25">
      <c r="A27" s="742" t="s">
        <v>1059</v>
      </c>
      <c r="B27" s="739"/>
      <c r="C27" s="363"/>
    </row>
    <row r="28" spans="1:3" s="301" customFormat="1" ht="15.75" x14ac:dyDescent="0.25">
      <c r="A28" s="742" t="s">
        <v>1060</v>
      </c>
      <c r="B28" s="739"/>
      <c r="C28" s="363"/>
    </row>
    <row r="29" spans="1:3" s="301" customFormat="1" ht="19.5" customHeight="1" x14ac:dyDescent="0.25">
      <c r="A29" s="747"/>
      <c r="B29" s="363"/>
      <c r="C29" s="363"/>
    </row>
    <row r="30" spans="1:3" ht="15.75" x14ac:dyDescent="0.25">
      <c r="A30" s="745" t="s">
        <v>1061</v>
      </c>
      <c r="B30" s="363"/>
      <c r="C30" s="363"/>
    </row>
    <row r="31" spans="1:3" ht="15.75" x14ac:dyDescent="0.25">
      <c r="A31" s="742" t="s">
        <v>1063</v>
      </c>
      <c r="B31" s="739"/>
    </row>
    <row r="32" spans="1:3" s="301" customFormat="1" ht="18" customHeight="1" x14ac:dyDescent="0.25">
      <c r="A32" s="742" t="s">
        <v>1196</v>
      </c>
      <c r="B32" s="739"/>
      <c r="C32" s="296"/>
    </row>
    <row r="33" spans="1:3" s="301" customFormat="1" ht="15.75" x14ac:dyDescent="0.25">
      <c r="A33" s="742" t="s">
        <v>1074</v>
      </c>
      <c r="B33" s="363"/>
      <c r="C33" s="296"/>
    </row>
    <row r="34" spans="1:3" ht="15" customHeight="1" x14ac:dyDescent="0.25">
      <c r="A34" s="746" t="s">
        <v>1589</v>
      </c>
      <c r="B34" s="363"/>
    </row>
    <row r="35" spans="1:3" ht="18.75" customHeight="1" x14ac:dyDescent="0.25">
      <c r="A35" s="746" t="s">
        <v>1389</v>
      </c>
      <c r="B35" s="363"/>
    </row>
    <row r="36" spans="1:3" ht="15.75" x14ac:dyDescent="0.25">
      <c r="A36" s="746" t="s">
        <v>616</v>
      </c>
      <c r="B36" s="363"/>
    </row>
    <row r="37" spans="1:3" ht="15.75" x14ac:dyDescent="0.25">
      <c r="A37" s="746" t="s">
        <v>1588</v>
      </c>
      <c r="B37" s="363"/>
    </row>
    <row r="38" spans="1:3" ht="15.75" x14ac:dyDescent="0.25">
      <c r="A38" s="296"/>
      <c r="B38" s="363"/>
    </row>
    <row r="39" spans="1:3" ht="15.75" x14ac:dyDescent="0.25">
      <c r="A39" s="296"/>
      <c r="B39" s="363"/>
    </row>
    <row r="40" spans="1:3" x14ac:dyDescent="0.2">
      <c r="A40" s="296"/>
    </row>
    <row r="41" spans="1:3" x14ac:dyDescent="0.2">
      <c r="A41" s="310"/>
    </row>
    <row r="42" spans="1:3" x14ac:dyDescent="0.2">
      <c r="A42" s="310"/>
    </row>
    <row r="43" spans="1:3" x14ac:dyDescent="0.2">
      <c r="A43" s="307"/>
    </row>
    <row r="44" spans="1:3" x14ac:dyDescent="0.2">
      <c r="A44" s="310"/>
    </row>
    <row r="45" spans="1:3" x14ac:dyDescent="0.2">
      <c r="A45" s="310"/>
    </row>
    <row r="46" spans="1:3" x14ac:dyDescent="0.2">
      <c r="A46" s="310"/>
    </row>
    <row r="47" spans="1:3" x14ac:dyDescent="0.2">
      <c r="A47" s="310"/>
    </row>
    <row r="48" spans="1:3" x14ac:dyDescent="0.2">
      <c r="A48" s="310"/>
    </row>
    <row r="49" spans="1:1" x14ac:dyDescent="0.2">
      <c r="A49" s="310"/>
    </row>
    <row r="50" spans="1:1" x14ac:dyDescent="0.2">
      <c r="A50" s="310"/>
    </row>
    <row r="51" spans="1:1" ht="15" customHeight="1" x14ac:dyDescent="0.2">
      <c r="A51" s="310"/>
    </row>
    <row r="52" spans="1:1" x14ac:dyDescent="0.2">
      <c r="A52" s="310"/>
    </row>
    <row r="53" spans="1:1" x14ac:dyDescent="0.2">
      <c r="A53" s="310"/>
    </row>
    <row r="54" spans="1:1" x14ac:dyDescent="0.2">
      <c r="A54" s="310"/>
    </row>
    <row r="55" spans="1:1" x14ac:dyDescent="0.2">
      <c r="A55" s="310"/>
    </row>
    <row r="56" spans="1:1" x14ac:dyDescent="0.2">
      <c r="A56" s="310"/>
    </row>
    <row r="57" spans="1:1" x14ac:dyDescent="0.2">
      <c r="A57" s="310"/>
    </row>
    <row r="58" spans="1:1" x14ac:dyDescent="0.2">
      <c r="A58" s="310"/>
    </row>
    <row r="59" spans="1:1" x14ac:dyDescent="0.2">
      <c r="A59" s="310"/>
    </row>
    <row r="60" spans="1:1" x14ac:dyDescent="0.2">
      <c r="A60" s="310"/>
    </row>
    <row r="61" spans="1:1" x14ac:dyDescent="0.2">
      <c r="A61" s="310"/>
    </row>
    <row r="62" spans="1:1" x14ac:dyDescent="0.2">
      <c r="A62" s="310"/>
    </row>
    <row r="63" spans="1:1" x14ac:dyDescent="0.2">
      <c r="A63" s="310"/>
    </row>
    <row r="64" spans="1:1" x14ac:dyDescent="0.2">
      <c r="A64" s="310"/>
    </row>
    <row r="65" spans="1:1" x14ac:dyDescent="0.2">
      <c r="A65" s="310"/>
    </row>
    <row r="66" spans="1:1" x14ac:dyDescent="0.2">
      <c r="A66" s="310"/>
    </row>
    <row r="67" spans="1:1" x14ac:dyDescent="0.2">
      <c r="A67" s="310"/>
    </row>
    <row r="68" spans="1:1" x14ac:dyDescent="0.2">
      <c r="A68" s="310"/>
    </row>
    <row r="69" spans="1:1" x14ac:dyDescent="0.2">
      <c r="A69" s="307"/>
    </row>
    <row r="70" spans="1:1" x14ac:dyDescent="0.2">
      <c r="A70" s="310"/>
    </row>
    <row r="71" spans="1:1" x14ac:dyDescent="0.2">
      <c r="A71" s="310"/>
    </row>
    <row r="72" spans="1:1" x14ac:dyDescent="0.2">
      <c r="A72" s="310"/>
    </row>
    <row r="73" spans="1:1" x14ac:dyDescent="0.2">
      <c r="A73" s="310"/>
    </row>
    <row r="74" spans="1:1" x14ac:dyDescent="0.2">
      <c r="A74" s="310"/>
    </row>
    <row r="75" spans="1:1" x14ac:dyDescent="0.2">
      <c r="A75" s="310"/>
    </row>
    <row r="76" spans="1:1" x14ac:dyDescent="0.2">
      <c r="A76" s="307"/>
    </row>
    <row r="77" spans="1:1" x14ac:dyDescent="0.2">
      <c r="A77" s="310"/>
    </row>
    <row r="78" spans="1:1" x14ac:dyDescent="0.2">
      <c r="A78" s="310"/>
    </row>
    <row r="79" spans="1:1" x14ac:dyDescent="0.2">
      <c r="A79" s="307"/>
    </row>
    <row r="80" spans="1:1" x14ac:dyDescent="0.2">
      <c r="A80" s="310"/>
    </row>
    <row r="81" spans="1:1" x14ac:dyDescent="0.2">
      <c r="A81" s="310"/>
    </row>
    <row r="82" spans="1:1" x14ac:dyDescent="0.2">
      <c r="A82" s="310"/>
    </row>
    <row r="83" spans="1:1" x14ac:dyDescent="0.2">
      <c r="A83" s="310"/>
    </row>
    <row r="84" spans="1:1" x14ac:dyDescent="0.2">
      <c r="A84" s="310"/>
    </row>
    <row r="85" spans="1:1" x14ac:dyDescent="0.2">
      <c r="A85" s="310"/>
    </row>
    <row r="86" spans="1:1" x14ac:dyDescent="0.2">
      <c r="A86" s="307"/>
    </row>
    <row r="87" spans="1:1" x14ac:dyDescent="0.2">
      <c r="A87" s="310"/>
    </row>
    <row r="88" spans="1:1" x14ac:dyDescent="0.2">
      <c r="A88" s="310"/>
    </row>
    <row r="89" spans="1:1" x14ac:dyDescent="0.2">
      <c r="A89" s="310"/>
    </row>
    <row r="90" spans="1:1" x14ac:dyDescent="0.2">
      <c r="A90" s="310"/>
    </row>
    <row r="91" spans="1:1" x14ac:dyDescent="0.2">
      <c r="A91" s="310"/>
    </row>
    <row r="92" spans="1:1" x14ac:dyDescent="0.2">
      <c r="A92" s="310"/>
    </row>
    <row r="93" spans="1:1" x14ac:dyDescent="0.2">
      <c r="A93" s="310"/>
    </row>
    <row r="94" spans="1:1" x14ac:dyDescent="0.2">
      <c r="A94" s="307"/>
    </row>
    <row r="95" spans="1:1" x14ac:dyDescent="0.2">
      <c r="A95" s="310"/>
    </row>
    <row r="96" spans="1:1" x14ac:dyDescent="0.2">
      <c r="A96" s="310"/>
    </row>
    <row r="97" spans="1:1" x14ac:dyDescent="0.2">
      <c r="A97" s="310"/>
    </row>
    <row r="98" spans="1:1" x14ac:dyDescent="0.2">
      <c r="A98" s="307"/>
    </row>
    <row r="99" spans="1:1" x14ac:dyDescent="0.2">
      <c r="A99" s="310"/>
    </row>
    <row r="100" spans="1:1" x14ac:dyDescent="0.2">
      <c r="A100" s="310"/>
    </row>
    <row r="101" spans="1:1" x14ac:dyDescent="0.2">
      <c r="A101" s="310"/>
    </row>
    <row r="102" spans="1:1" x14ac:dyDescent="0.2">
      <c r="A102" s="310"/>
    </row>
    <row r="103" spans="1:1" x14ac:dyDescent="0.2">
      <c r="A103" s="307"/>
    </row>
    <row r="104" spans="1:1" x14ac:dyDescent="0.2">
      <c r="A104" s="310"/>
    </row>
    <row r="105" spans="1:1" x14ac:dyDescent="0.2">
      <c r="A105" s="310"/>
    </row>
    <row r="106" spans="1:1" x14ac:dyDescent="0.2">
      <c r="A106" s="307"/>
    </row>
    <row r="107" spans="1:1" x14ac:dyDescent="0.2">
      <c r="A107" s="310"/>
    </row>
    <row r="108" spans="1:1" x14ac:dyDescent="0.2">
      <c r="A108" s="310"/>
    </row>
    <row r="109" spans="1:1" x14ac:dyDescent="0.2">
      <c r="A109" s="307"/>
    </row>
    <row r="110" spans="1:1" x14ac:dyDescent="0.2">
      <c r="A110" s="310"/>
    </row>
    <row r="111" spans="1:1" x14ac:dyDescent="0.2">
      <c r="A111" s="310"/>
    </row>
    <row r="112" spans="1:1" x14ac:dyDescent="0.2">
      <c r="A112" s="307"/>
    </row>
    <row r="113" spans="1:1" x14ac:dyDescent="0.2">
      <c r="A113" s="310"/>
    </row>
    <row r="114" spans="1:1" x14ac:dyDescent="0.2">
      <c r="A114" s="310"/>
    </row>
    <row r="115" spans="1:1" x14ac:dyDescent="0.2">
      <c r="A115" s="310"/>
    </row>
    <row r="116" spans="1:1" x14ac:dyDescent="0.2">
      <c r="A116" s="310"/>
    </row>
    <row r="117" spans="1:1" x14ac:dyDescent="0.2">
      <c r="A117" s="310"/>
    </row>
    <row r="118" spans="1:1" x14ac:dyDescent="0.2">
      <c r="A118" s="3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IGF</vt:lpstr>
      <vt:lpstr>Revenue input</vt:lpstr>
      <vt:lpstr>DACF and mp</vt:lpstr>
      <vt:lpstr>revenue 2021</vt:lpstr>
      <vt:lpstr>DDF</vt:lpstr>
      <vt:lpstr>PWD</vt:lpstr>
      <vt:lpstr>GOG</vt:lpstr>
      <vt:lpstr>MAG</vt:lpstr>
      <vt:lpstr>COMPENSATION</vt:lpstr>
      <vt:lpstr>MDF</vt:lpstr>
      <vt:lpstr>Fee fixing</vt:lpstr>
      <vt:lpstr>ceilings</vt:lpstr>
      <vt:lpstr>Ceded Rev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BUDGET</cp:lastModifiedBy>
  <cp:lastPrinted>2021-12-08T14:14:29Z</cp:lastPrinted>
  <dcterms:created xsi:type="dcterms:W3CDTF">2020-03-05T13:55:59Z</dcterms:created>
  <dcterms:modified xsi:type="dcterms:W3CDTF">2022-08-04T11:04:22Z</dcterms:modified>
</cp:coreProperties>
</file>